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S:\FORMS for Website - Current\TILs CDs LEs\October 2021\"/>
    </mc:Choice>
  </mc:AlternateContent>
  <xr:revisionPtr revIDLastSave="0" documentId="13_ncr:1_{BB90870C-3AF6-4F65-A8B7-D145C2F49570}" xr6:coauthVersionLast="46" xr6:coauthVersionMax="46" xr10:uidLastSave="{00000000-0000-0000-0000-000000000000}"/>
  <workbookProtection workbookAlgorithmName="SHA-512" workbookHashValue="sd8hETwKllKkx5ml9zISAK7sr53put0AhXnY3dcdGv5PIHBRV8RgTAX6F3gA5I6AFF967T5Nd9BVLSU2Dtm6Ow==" workbookSaltValue="ixwH6x2xNAsoZ0AH+NQPBQ==" workbookSpinCount="100000" lockStructure="1"/>
  <bookViews>
    <workbookView xWindow="28680" yWindow="-2730" windowWidth="24240" windowHeight="13140" xr2:uid="{00000000-000D-0000-FFFF-FFFF00000000}"/>
  </bookViews>
  <sheets>
    <sheet name="Closing Disclosure" sheetId="1" r:id="rId1"/>
    <sheet name="AmortSch" sheetId="2" state="hidden" r:id="rId2"/>
  </sheets>
  <definedNames>
    <definedName name="_xlnm.Print_Area" localSheetId="0">'Closing Disclosure'!$A$1:$F$130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" i="2" l="1"/>
  <c r="B103" i="1" l="1"/>
  <c r="B102" i="1"/>
  <c r="E56" i="1" l="1"/>
  <c r="E55" i="1" s="1"/>
  <c r="C77" i="1" s="1"/>
  <c r="B62" i="1"/>
  <c r="B2" i="2"/>
  <c r="B3" i="2" s="1"/>
  <c r="G2" i="2" l="1"/>
  <c r="C117" i="1" s="1"/>
  <c r="B4" i="2"/>
  <c r="K9" i="2" s="1"/>
  <c r="E65" i="1"/>
  <c r="B54" i="1"/>
  <c r="B47" i="1"/>
  <c r="B26" i="1"/>
  <c r="B29" i="1"/>
  <c r="B17" i="1"/>
  <c r="C106" i="1" l="1"/>
  <c r="B71" i="1"/>
  <c r="C109" i="1" s="1"/>
  <c r="B70" i="1" l="1"/>
  <c r="B33" i="1" s="1"/>
  <c r="G1" i="2"/>
  <c r="K12" i="2"/>
  <c r="E48" i="1"/>
  <c r="C76" i="1" s="1"/>
  <c r="C111" i="1"/>
  <c r="C114" i="1" l="1"/>
  <c r="E49" i="1"/>
  <c r="E47" i="1" s="1"/>
  <c r="E64" i="1" s="1"/>
  <c r="E66" i="1" s="1"/>
  <c r="B34" i="1" l="1"/>
  <c r="C78" i="1"/>
</calcChain>
</file>

<file path=xl/sharedStrings.xml><?xml version="1.0" encoding="utf-8"?>
<sst xmlns="http://schemas.openxmlformats.org/spreadsheetml/2006/main" count="130" uniqueCount="121">
  <si>
    <t>Closing Disclosure</t>
  </si>
  <si>
    <t xml:space="preserve">Closing Information </t>
  </si>
  <si>
    <t>Transaction Information</t>
  </si>
  <si>
    <t>Borrower</t>
  </si>
  <si>
    <t>Date Issued</t>
  </si>
  <si>
    <t>Closing Date</t>
  </si>
  <si>
    <t>Disbursement Date</t>
  </si>
  <si>
    <t>Loan #</t>
  </si>
  <si>
    <t>Property</t>
  </si>
  <si>
    <t>Sales Price:</t>
  </si>
  <si>
    <t>Seller</t>
  </si>
  <si>
    <t>Lender</t>
  </si>
  <si>
    <t xml:space="preserve">Washington State </t>
  </si>
  <si>
    <t>Housing Finance Commission</t>
  </si>
  <si>
    <t>Loan Information</t>
  </si>
  <si>
    <t>Loan Term</t>
  </si>
  <si>
    <t>Purposed</t>
  </si>
  <si>
    <t>Purchase</t>
  </si>
  <si>
    <t>Product</t>
  </si>
  <si>
    <t>Fixed Rate</t>
  </si>
  <si>
    <t>Loan Type</t>
  </si>
  <si>
    <t>Conventional</t>
  </si>
  <si>
    <t>360 months</t>
  </si>
  <si>
    <t>Loan Terms</t>
  </si>
  <si>
    <t>Can this amount increase after closing?</t>
  </si>
  <si>
    <t>Loan Amount</t>
  </si>
  <si>
    <t>Interest Rate</t>
  </si>
  <si>
    <t>Prepayment Penalty</t>
  </si>
  <si>
    <t>Balloon Payment</t>
  </si>
  <si>
    <t>Does this loan have these features?</t>
  </si>
  <si>
    <t>NO</t>
  </si>
  <si>
    <t>&amp; Interest</t>
  </si>
  <si>
    <t>Mo Payments</t>
  </si>
  <si>
    <t>Projected Payments</t>
  </si>
  <si>
    <t>Payment Calculation</t>
  </si>
  <si>
    <t>Principal &amp; Interest</t>
  </si>
  <si>
    <t>Mortgage Insurance</t>
  </si>
  <si>
    <t>Estimated Escrow</t>
  </si>
  <si>
    <t>Estimated Total Monthly Payment</t>
  </si>
  <si>
    <t>Costs at Closing</t>
  </si>
  <si>
    <t>Closing Costs</t>
  </si>
  <si>
    <t>See page 2 for details</t>
  </si>
  <si>
    <t>Closing Cost Details</t>
  </si>
  <si>
    <t>Loan Costs</t>
  </si>
  <si>
    <t>A. Origination Charges</t>
  </si>
  <si>
    <t>Program Application Fee</t>
  </si>
  <si>
    <t>B. Services</t>
  </si>
  <si>
    <t>Settlement or Closing Fee</t>
  </si>
  <si>
    <t>Counseling Fee</t>
  </si>
  <si>
    <t>C. Other Costs</t>
  </si>
  <si>
    <t>Recording Fees</t>
  </si>
  <si>
    <t>D.Total Closing Costs</t>
  </si>
  <si>
    <t>Subtotals A+B+C</t>
  </si>
  <si>
    <t>Calculating Cash to Close</t>
  </si>
  <si>
    <t>Total Closing Costs (D)</t>
  </si>
  <si>
    <t>Loan Estimate</t>
  </si>
  <si>
    <t>Final</t>
  </si>
  <si>
    <t>Summaries of Transactions</t>
  </si>
  <si>
    <t>E.Due from Borrower at Closing</t>
  </si>
  <si>
    <t>2nd Mortgage Loan Amount</t>
  </si>
  <si>
    <t>Lender Credit/Cure</t>
  </si>
  <si>
    <t>Calculation</t>
  </si>
  <si>
    <t>Total Due from Borrower at Closing</t>
  </si>
  <si>
    <t>of Borrower at Closing</t>
  </si>
  <si>
    <t xml:space="preserve">F.Paid by or on behalf </t>
  </si>
  <si>
    <t>Total Paid by on Behalf of Borrower</t>
  </si>
  <si>
    <t>Use this table to see a summary of your transactions</t>
  </si>
  <si>
    <t>G. Cash To/From Borrower</t>
  </si>
  <si>
    <t>Credit(s) (F)</t>
  </si>
  <si>
    <t>Transfer to 1st Mortgage CD</t>
  </si>
  <si>
    <t>Did this change?</t>
  </si>
  <si>
    <t>Reason</t>
  </si>
  <si>
    <t>Lender cure</t>
  </si>
  <si>
    <t>Cash to Close (G)</t>
  </si>
  <si>
    <t>Loan Disclosures</t>
  </si>
  <si>
    <t>Assumptions</t>
  </si>
  <si>
    <t>If you sell or transfer this property to another person, we</t>
  </si>
  <si>
    <t>Demand</t>
  </si>
  <si>
    <t>Late Payments</t>
  </si>
  <si>
    <t>Security Interest</t>
  </si>
  <si>
    <t xml:space="preserve">You are granting a security interest in </t>
  </si>
  <si>
    <t>Loan Calculations</t>
  </si>
  <si>
    <t>Total of Payments</t>
  </si>
  <si>
    <t>Total you will have paid after you make all payments</t>
  </si>
  <si>
    <t>of principal, interest and loan costs</t>
  </si>
  <si>
    <t>Original LA</t>
  </si>
  <si>
    <t>Accured Interest</t>
  </si>
  <si>
    <t>Loan Amount for Repayment</t>
  </si>
  <si>
    <t>Total Payments</t>
  </si>
  <si>
    <t>Interst Rate</t>
  </si>
  <si>
    <t>Terms</t>
  </si>
  <si>
    <t>Finance Charge</t>
  </si>
  <si>
    <t>Amount Financed</t>
  </si>
  <si>
    <t xml:space="preserve">The loan amount available after paying your upfront </t>
  </si>
  <si>
    <t>charges</t>
  </si>
  <si>
    <t>Annual Percentage Rate (APR)</t>
  </si>
  <si>
    <t xml:space="preserve">Your cost over the loan term expressed as a rate.  This </t>
  </si>
  <si>
    <t>is not your interest rate</t>
  </si>
  <si>
    <t>APR</t>
  </si>
  <si>
    <t>Term (years)</t>
  </si>
  <si>
    <t>Total Interest Percentage (TIP)</t>
  </si>
  <si>
    <t xml:space="preserve">The total amount of interest that you will pay over the life </t>
  </si>
  <si>
    <t>of the loan as a percentage of the loan amount</t>
  </si>
  <si>
    <t>TIP</t>
  </si>
  <si>
    <t>The dollar amount the loan will cost you</t>
  </si>
  <si>
    <t xml:space="preserve">Monthly Principal </t>
  </si>
  <si>
    <t xml:space="preserve">Cash to Close </t>
  </si>
  <si>
    <t>Closing Disclosure page 1 of 3</t>
  </si>
  <si>
    <t>Closing Disclosure page 2 of 3</t>
  </si>
  <si>
    <t>Closing Disclosure page 3 of 3</t>
  </si>
  <si>
    <t>YES</t>
  </si>
  <si>
    <t>There is no Late Payment Fee associated with this mortgage.</t>
  </si>
  <si>
    <t>_______________________     __________</t>
  </si>
  <si>
    <t>Name</t>
  </si>
  <si>
    <t>Date</t>
  </si>
  <si>
    <t>Your loan does not have a demand feature.</t>
  </si>
  <si>
    <t>Settlement Agent</t>
  </si>
  <si>
    <t xml:space="preserve">         will not allow assumptions of this loan on the original terms.</t>
  </si>
  <si>
    <t xml:space="preserve">         will allow, under certain conditions, this person to assume</t>
  </si>
  <si>
    <t>this loan on the original terms if you have a VA-Guaranteed Loan</t>
  </si>
  <si>
    <t>in first lien position.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</si>
</sst>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$&quot;#,##0.00"/>
    <numFmt numFmtId="165" formatCode="0.00000%"/>
    <numFmt numFmtId="166" formatCode="0.000%"/>
    <numFmt numFmtId="167" formatCode="0.0%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26"/>
      <color theme="1"/>
      <name val="Calibri"/>
      <family val="2"/>
      <scheme val="minor"/>
    </font>
    <font>
      <i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13" fillId="0" borderId="0" applyFont="0" applyFill="0" applyBorder="0" applyAlignment="0" applyProtection="0"/>
  </cellStyleXfs>
  <cellXfs count="101">
    <xf numFmtId="0" fontId="0" fillId="0" borderId="0" xfId="0"/>
    <xf numFmtId="0" fontId="6" fillId="0" borderId="0" xfId="0" applyFont="1"/>
    <xf numFmtId="0" fontId="7" fillId="2" borderId="0" xfId="0" applyFont="1" applyFill="1" applyBorder="1"/>
    <xf numFmtId="0" fontId="0" fillId="3" borderId="0" xfId="0" applyFill="1" applyBorder="1"/>
    <xf numFmtId="0" fontId="3" fillId="3" borderId="0" xfId="0" applyFont="1" applyFill="1" applyBorder="1"/>
    <xf numFmtId="164" fontId="0" fillId="0" borderId="0" xfId="0" applyNumberFormat="1"/>
    <xf numFmtId="0" fontId="0" fillId="2" borderId="0" xfId="0" applyFill="1" applyBorder="1"/>
    <xf numFmtId="0" fontId="4" fillId="3" borderId="0" xfId="0" applyFont="1" applyFill="1" applyBorder="1"/>
    <xf numFmtId="0" fontId="5" fillId="3" borderId="0" xfId="0" applyFont="1" applyFill="1"/>
    <xf numFmtId="0" fontId="0" fillId="3" borderId="0" xfId="0" applyFill="1"/>
    <xf numFmtId="0" fontId="3" fillId="3" borderId="0" xfId="0" applyFont="1" applyFill="1"/>
    <xf numFmtId="0" fontId="1" fillId="3" borderId="1" xfId="0" applyFont="1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0" fontId="3" fillId="3" borderId="0" xfId="0" applyFont="1" applyFill="1" applyBorder="1" applyAlignment="1">
      <alignment wrapText="1"/>
    </xf>
    <xf numFmtId="0" fontId="9" fillId="3" borderId="0" xfId="0" applyFont="1" applyFill="1"/>
    <xf numFmtId="0" fontId="10" fillId="0" borderId="0" xfId="0" applyFont="1" applyBorder="1" applyAlignment="1"/>
    <xf numFmtId="0" fontId="7" fillId="2" borderId="0" xfId="0" applyFont="1" applyFill="1" applyBorder="1" applyAlignment="1"/>
    <xf numFmtId="0" fontId="2" fillId="2" borderId="0" xfId="0" applyFont="1" applyFill="1"/>
    <xf numFmtId="164" fontId="0" fillId="3" borderId="0" xfId="0" applyNumberFormat="1" applyFill="1"/>
    <xf numFmtId="0" fontId="8" fillId="3" borderId="0" xfId="0" applyFont="1" applyFill="1" applyBorder="1" applyAlignment="1">
      <alignment horizontal="center"/>
    </xf>
    <xf numFmtId="0" fontId="9" fillId="2" borderId="0" xfId="0" applyFont="1" applyFill="1"/>
    <xf numFmtId="0" fontId="11" fillId="3" borderId="0" xfId="0" applyFont="1" applyFill="1" applyBorder="1"/>
    <xf numFmtId="0" fontId="5" fillId="3" borderId="2" xfId="0" applyFont="1" applyFill="1" applyBorder="1"/>
    <xf numFmtId="49" fontId="12" fillId="3" borderId="2" xfId="0" applyNumberFormat="1" applyFont="1" applyFill="1" applyBorder="1" applyAlignment="1">
      <alignment horizontal="left"/>
    </xf>
    <xf numFmtId="0" fontId="12" fillId="3" borderId="2" xfId="0" applyFont="1" applyFill="1" applyBorder="1"/>
    <xf numFmtId="164" fontId="1" fillId="3" borderId="2" xfId="0" applyNumberFormat="1" applyFont="1" applyFill="1" applyBorder="1"/>
    <xf numFmtId="164" fontId="1" fillId="3" borderId="2" xfId="0" applyNumberFormat="1" applyFont="1" applyFill="1" applyBorder="1" applyAlignment="1">
      <alignment horizontal="right"/>
    </xf>
    <xf numFmtId="164" fontId="1" fillId="3" borderId="0" xfId="0" applyNumberFormat="1" applyFont="1" applyFill="1"/>
    <xf numFmtId="10" fontId="1" fillId="3" borderId="0" xfId="0" applyNumberFormat="1" applyFont="1" applyFill="1" applyAlignment="1">
      <alignment horizontal="left"/>
    </xf>
    <xf numFmtId="164" fontId="1" fillId="3" borderId="0" xfId="0" applyNumberFormat="1" applyFont="1" applyFill="1" applyAlignment="1">
      <alignment horizontal="left"/>
    </xf>
    <xf numFmtId="0" fontId="0" fillId="2" borderId="0" xfId="0" applyFill="1"/>
    <xf numFmtId="0" fontId="15" fillId="3" borderId="0" xfId="0" applyFont="1" applyFill="1"/>
    <xf numFmtId="0" fontId="0" fillId="0" borderId="0" xfId="0" applyFill="1"/>
    <xf numFmtId="0" fontId="15" fillId="3" borderId="2" xfId="0" applyFont="1" applyFill="1" applyBorder="1"/>
    <xf numFmtId="164" fontId="14" fillId="3" borderId="2" xfId="0" applyNumberFormat="1" applyFont="1" applyFill="1" applyBorder="1"/>
    <xf numFmtId="0" fontId="0" fillId="3" borderId="2" xfId="0" applyFill="1" applyBorder="1"/>
    <xf numFmtId="0" fontId="0" fillId="3" borderId="3" xfId="0" applyFill="1" applyBorder="1"/>
    <xf numFmtId="0" fontId="0" fillId="3" borderId="4" xfId="0" applyFill="1" applyBorder="1"/>
    <xf numFmtId="0" fontId="12" fillId="3" borderId="5" xfId="0" applyFont="1" applyFill="1" applyBorder="1"/>
    <xf numFmtId="0" fontId="15" fillId="3" borderId="6" xfId="0" applyFont="1" applyFill="1" applyBorder="1"/>
    <xf numFmtId="0" fontId="15" fillId="3" borderId="5" xfId="0" applyFont="1" applyFill="1" applyBorder="1"/>
    <xf numFmtId="0" fontId="0" fillId="3" borderId="6" xfId="0" applyFill="1" applyBorder="1"/>
    <xf numFmtId="164" fontId="1" fillId="0" borderId="5" xfId="0" applyNumberFormat="1" applyFont="1" applyBorder="1"/>
    <xf numFmtId="49" fontId="12" fillId="3" borderId="0" xfId="0" applyNumberFormat="1" applyFont="1" applyFill="1" applyBorder="1" applyAlignment="1">
      <alignment horizontal="left"/>
    </xf>
    <xf numFmtId="164" fontId="14" fillId="3" borderId="0" xfId="0" applyNumberFormat="1" applyFont="1" applyFill="1" applyBorder="1"/>
    <xf numFmtId="0" fontId="12" fillId="3" borderId="0" xfId="0" applyFont="1" applyFill="1" applyBorder="1"/>
    <xf numFmtId="164" fontId="1" fillId="3" borderId="0" xfId="0" applyNumberFormat="1" applyFont="1" applyFill="1" applyBorder="1"/>
    <xf numFmtId="0" fontId="14" fillId="4" borderId="4" xfId="0" applyFont="1" applyFill="1" applyBorder="1"/>
    <xf numFmtId="0" fontId="14" fillId="4" borderId="12" xfId="0" applyFont="1" applyFill="1" applyBorder="1"/>
    <xf numFmtId="0" fontId="14" fillId="3" borderId="0" xfId="0" applyFont="1" applyFill="1" applyBorder="1"/>
    <xf numFmtId="0" fontId="16" fillId="3" borderId="0" xfId="0" applyFont="1" applyFill="1" applyBorder="1"/>
    <xf numFmtId="0" fontId="16" fillId="3" borderId="13" xfId="0" applyFont="1" applyFill="1" applyBorder="1"/>
    <xf numFmtId="0" fontId="0" fillId="3" borderId="13" xfId="0" applyFill="1" applyBorder="1"/>
    <xf numFmtId="0" fontId="0" fillId="3" borderId="10" xfId="0" applyFill="1" applyBorder="1"/>
    <xf numFmtId="0" fontId="0" fillId="3" borderId="12" xfId="0" applyFill="1" applyBorder="1"/>
    <xf numFmtId="0" fontId="0" fillId="3" borderId="14" xfId="0" applyFill="1" applyBorder="1"/>
    <xf numFmtId="0" fontId="12" fillId="0" borderId="0" xfId="0" applyFont="1"/>
    <xf numFmtId="9" fontId="0" fillId="0" borderId="0" xfId="0" applyNumberFormat="1"/>
    <xf numFmtId="0" fontId="12" fillId="3" borderId="13" xfId="0" applyFont="1" applyFill="1" applyBorder="1"/>
    <xf numFmtId="0" fontId="0" fillId="3" borderId="8" xfId="0" applyFill="1" applyBorder="1"/>
    <xf numFmtId="165" fontId="0" fillId="0" borderId="0" xfId="1" applyNumberFormat="1" applyFont="1"/>
    <xf numFmtId="49" fontId="14" fillId="4" borderId="0" xfId="0" applyNumberFormat="1" applyFont="1" applyFill="1" applyBorder="1" applyProtection="1">
      <protection locked="0"/>
    </xf>
    <xf numFmtId="49" fontId="14" fillId="4" borderId="0" xfId="0" applyNumberFormat="1" applyFont="1" applyFill="1" applyProtection="1">
      <protection locked="0"/>
    </xf>
    <xf numFmtId="164" fontId="8" fillId="4" borderId="0" xfId="0" applyNumberFormat="1" applyFont="1" applyFill="1" applyAlignment="1" applyProtection="1">
      <alignment horizontal="left"/>
      <protection locked="0"/>
    </xf>
    <xf numFmtId="164" fontId="14" fillId="4" borderId="2" xfId="0" applyNumberFormat="1" applyFont="1" applyFill="1" applyBorder="1" applyProtection="1">
      <protection locked="0"/>
    </xf>
    <xf numFmtId="49" fontId="12" fillId="4" borderId="2" xfId="0" applyNumberFormat="1" applyFont="1" applyFill="1" applyBorder="1" applyAlignment="1" applyProtection="1">
      <alignment horizontal="left"/>
      <protection locked="0"/>
    </xf>
    <xf numFmtId="0" fontId="12" fillId="4" borderId="2" xfId="0" applyFont="1" applyFill="1" applyBorder="1" applyProtection="1">
      <protection locked="0"/>
    </xf>
    <xf numFmtId="164" fontId="14" fillId="4" borderId="6" xfId="0" applyNumberFormat="1" applyFont="1" applyFill="1" applyBorder="1" applyProtection="1">
      <protection locked="0"/>
    </xf>
    <xf numFmtId="0" fontId="12" fillId="4" borderId="3" xfId="0" applyFont="1" applyFill="1" applyBorder="1" applyProtection="1">
      <protection locked="0"/>
    </xf>
    <xf numFmtId="0" fontId="14" fillId="4" borderId="2" xfId="0" applyFont="1" applyFill="1" applyBorder="1" applyProtection="1">
      <protection locked="0"/>
    </xf>
    <xf numFmtId="0" fontId="14" fillId="4" borderId="3" xfId="0" applyFont="1" applyFill="1" applyBorder="1" applyProtection="1">
      <protection locked="0"/>
    </xf>
    <xf numFmtId="14" fontId="14" fillId="4" borderId="0" xfId="0" applyNumberFormat="1" applyFont="1" applyFill="1" applyBorder="1" applyAlignment="1" applyProtection="1">
      <alignment horizontal="left"/>
      <protection locked="0"/>
    </xf>
    <xf numFmtId="49" fontId="14" fillId="4" borderId="0" xfId="0" applyNumberFormat="1" applyFont="1" applyFill="1" applyBorder="1" applyAlignment="1" applyProtection="1">
      <alignment horizontal="left"/>
      <protection locked="0"/>
    </xf>
    <xf numFmtId="164" fontId="14" fillId="4" borderId="0" xfId="0" applyNumberFormat="1" applyFont="1" applyFill="1" applyBorder="1" applyAlignment="1" applyProtection="1">
      <alignment horizontal="left"/>
      <protection locked="0"/>
    </xf>
    <xf numFmtId="0" fontId="12" fillId="4" borderId="3" xfId="0" applyFont="1" applyFill="1" applyBorder="1" applyAlignment="1" applyProtection="1">
      <protection locked="0"/>
    </xf>
    <xf numFmtId="0" fontId="12" fillId="4" borderId="11" xfId="0" applyFont="1" applyFill="1" applyBorder="1" applyAlignment="1" applyProtection="1">
      <protection locked="0"/>
    </xf>
    <xf numFmtId="164" fontId="0" fillId="4" borderId="2" xfId="0" applyNumberFormat="1" applyFill="1" applyBorder="1" applyProtection="1">
      <protection locked="0"/>
    </xf>
    <xf numFmtId="0" fontId="7" fillId="3" borderId="0" xfId="0" applyFont="1" applyFill="1" applyBorder="1" applyProtection="1"/>
    <xf numFmtId="0" fontId="2" fillId="3" borderId="0" xfId="0" applyFont="1" applyFill="1" applyProtection="1"/>
    <xf numFmtId="0" fontId="0" fillId="3" borderId="0" xfId="0" applyFill="1" applyProtection="1"/>
    <xf numFmtId="0" fontId="3" fillId="3" borderId="0" xfId="0" applyFont="1" applyFill="1" applyBorder="1" applyProtection="1"/>
    <xf numFmtId="0" fontId="14" fillId="3" borderId="0" xfId="0" applyFont="1" applyFill="1" applyBorder="1" applyProtection="1"/>
    <xf numFmtId="0" fontId="0" fillId="3" borderId="0" xfId="0" applyFill="1" applyBorder="1" applyProtection="1"/>
    <xf numFmtId="0" fontId="14" fillId="3" borderId="0" xfId="0" applyFont="1" applyFill="1" applyProtection="1"/>
    <xf numFmtId="49" fontId="14" fillId="3" borderId="0" xfId="0" applyNumberFormat="1" applyFont="1" applyFill="1" applyProtection="1"/>
    <xf numFmtId="167" fontId="0" fillId="0" borderId="0" xfId="1" applyNumberFormat="1" applyFont="1"/>
    <xf numFmtId="164" fontId="17" fillId="3" borderId="7" xfId="0" applyNumberFormat="1" applyFont="1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8" fillId="0" borderId="0" xfId="0" applyFont="1" applyAlignment="1">
      <alignment vertical="center"/>
    </xf>
    <xf numFmtId="0" fontId="12" fillId="3" borderId="0" xfId="0" applyFont="1" applyFill="1" applyAlignment="1">
      <alignment vertical="top"/>
    </xf>
    <xf numFmtId="0" fontId="12" fillId="3" borderId="0" xfId="0" applyFont="1" applyFill="1" applyAlignment="1">
      <alignment horizontal="center" vertical="top"/>
    </xf>
    <xf numFmtId="0" fontId="12" fillId="3" borderId="0" xfId="0" applyFont="1" applyFill="1" applyAlignment="1">
      <alignment horizontal="left" vertical="top"/>
    </xf>
    <xf numFmtId="164" fontId="17" fillId="3" borderId="7" xfId="0" applyNumberFormat="1" applyFont="1" applyFill="1" applyBorder="1" applyAlignment="1">
      <alignment horizontal="center" vertical="center"/>
    </xf>
    <xf numFmtId="164" fontId="17" fillId="3" borderId="9" xfId="0" applyNumberFormat="1" applyFont="1" applyFill="1" applyBorder="1" applyAlignment="1">
      <alignment horizontal="center" vertical="center"/>
    </xf>
    <xf numFmtId="164" fontId="17" fillId="3" borderId="11" xfId="0" applyNumberFormat="1" applyFont="1" applyFill="1" applyBorder="1" applyAlignment="1">
      <alignment horizontal="center" vertical="center"/>
    </xf>
    <xf numFmtId="166" fontId="17" fillId="3" borderId="7" xfId="1" applyNumberFormat="1" applyFont="1" applyFill="1" applyBorder="1" applyAlignment="1">
      <alignment horizontal="center" vertical="center"/>
    </xf>
    <xf numFmtId="166" fontId="17" fillId="3" borderId="9" xfId="1" applyNumberFormat="1" applyFont="1" applyFill="1" applyBorder="1" applyAlignment="1">
      <alignment horizontal="center" vertical="center"/>
    </xf>
    <xf numFmtId="166" fontId="17" fillId="3" borderId="11" xfId="1" applyNumberFormat="1" applyFont="1" applyFill="1" applyBorder="1" applyAlignment="1">
      <alignment horizontal="center" vertical="center"/>
    </xf>
    <xf numFmtId="9" fontId="17" fillId="3" borderId="7" xfId="1" applyFont="1" applyFill="1" applyBorder="1" applyAlignment="1">
      <alignment horizontal="center" vertical="center"/>
    </xf>
    <xf numFmtId="9" fontId="17" fillId="3" borderId="9" xfId="1" applyFont="1" applyFill="1" applyBorder="1" applyAlignment="1">
      <alignment horizontal="center" vertical="center"/>
    </xf>
    <xf numFmtId="9" fontId="17" fillId="3" borderId="11" xfId="1" applyFont="1" applyFill="1" applyBorder="1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95250</xdr:colOff>
          <xdr:row>92</xdr:row>
          <xdr:rowOff>0</xdr:rowOff>
        </xdr:from>
        <xdr:to>
          <xdr:col>1</xdr:col>
          <xdr:colOff>809625</xdr:colOff>
          <xdr:row>93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104775</xdr:colOff>
          <xdr:row>91</xdr:row>
          <xdr:rowOff>9525</xdr:rowOff>
        </xdr:from>
        <xdr:to>
          <xdr:col>1</xdr:col>
          <xdr:colOff>819150</xdr:colOff>
          <xdr:row>92</xdr:row>
          <xdr:rowOff>38100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40"/>
  <sheetViews>
    <sheetView showGridLines="0" showRowColHeaders="0" tabSelected="1" zoomScale="145" zoomScaleNormal="145" workbookViewId="0">
      <selection activeCell="B3" sqref="B3"/>
    </sheetView>
  </sheetViews>
  <sheetFormatPr defaultColWidth="0" defaultRowHeight="15" zeroHeight="1" x14ac:dyDescent="0.25"/>
  <cols>
    <col min="1" max="2" width="18.28515625" customWidth="1"/>
    <col min="3" max="3" width="14.5703125" customWidth="1"/>
    <col min="4" max="4" width="24.7109375" customWidth="1"/>
    <col min="5" max="5" width="12.7109375" customWidth="1"/>
    <col min="6" max="6" width="11.5703125" customWidth="1"/>
    <col min="7" max="7" width="9.140625" hidden="1" customWidth="1"/>
    <col min="8" max="8" width="0" hidden="1" customWidth="1"/>
    <col min="9" max="16384" width="9.140625" hidden="1"/>
  </cols>
  <sheetData>
    <row r="1" spans="1:6" ht="33.75" x14ac:dyDescent="0.5">
      <c r="A1" s="1" t="s">
        <v>0</v>
      </c>
      <c r="D1" s="9"/>
      <c r="E1" s="9"/>
      <c r="F1" s="9"/>
    </row>
    <row r="2" spans="1:6" ht="15.75" x14ac:dyDescent="0.25">
      <c r="A2" s="7" t="s">
        <v>1</v>
      </c>
      <c r="B2" s="3"/>
      <c r="C2" s="8" t="s">
        <v>2</v>
      </c>
      <c r="D2" s="9"/>
      <c r="E2" s="8" t="s">
        <v>14</v>
      </c>
      <c r="F2" s="9"/>
    </row>
    <row r="3" spans="1:6" x14ac:dyDescent="0.25">
      <c r="A3" s="4" t="s">
        <v>4</v>
      </c>
      <c r="B3" s="71"/>
      <c r="C3" s="10" t="s">
        <v>3</v>
      </c>
      <c r="D3" s="62"/>
      <c r="E3" s="10" t="s">
        <v>15</v>
      </c>
      <c r="F3" s="9" t="s">
        <v>22</v>
      </c>
    </row>
    <row r="4" spans="1:6" x14ac:dyDescent="0.25">
      <c r="A4" s="4" t="s">
        <v>5</v>
      </c>
      <c r="B4" s="71"/>
      <c r="C4" s="10"/>
      <c r="D4" s="62"/>
      <c r="E4" s="10" t="s">
        <v>16</v>
      </c>
      <c r="F4" s="9" t="s">
        <v>17</v>
      </c>
    </row>
    <row r="5" spans="1:6" x14ac:dyDescent="0.25">
      <c r="A5" s="4" t="s">
        <v>6</v>
      </c>
      <c r="B5" s="71"/>
      <c r="C5" s="10"/>
      <c r="D5" s="62"/>
      <c r="E5" s="10" t="s">
        <v>18</v>
      </c>
      <c r="F5" s="9" t="s">
        <v>19</v>
      </c>
    </row>
    <row r="6" spans="1:6" x14ac:dyDescent="0.25">
      <c r="A6" s="4" t="s">
        <v>116</v>
      </c>
      <c r="B6" s="72"/>
      <c r="C6" s="10" t="s">
        <v>10</v>
      </c>
      <c r="D6" s="62"/>
      <c r="E6" s="10" t="s">
        <v>20</v>
      </c>
      <c r="F6" s="9" t="s">
        <v>21</v>
      </c>
    </row>
    <row r="7" spans="1:6" x14ac:dyDescent="0.25">
      <c r="A7" s="4" t="s">
        <v>7</v>
      </c>
      <c r="B7" s="72"/>
      <c r="C7" s="10"/>
      <c r="D7" s="62"/>
      <c r="E7" s="9"/>
      <c r="F7" s="9"/>
    </row>
    <row r="8" spans="1:6" x14ac:dyDescent="0.25">
      <c r="A8" s="4" t="s">
        <v>8</v>
      </c>
      <c r="B8" s="61"/>
      <c r="C8" s="10"/>
      <c r="D8" s="62"/>
      <c r="E8" s="9"/>
      <c r="F8" s="9"/>
    </row>
    <row r="9" spans="1:6" x14ac:dyDescent="0.25">
      <c r="A9" s="4"/>
      <c r="B9" s="61"/>
      <c r="C9" s="10" t="s">
        <v>11</v>
      </c>
      <c r="D9" s="9" t="s">
        <v>12</v>
      </c>
      <c r="E9" s="9"/>
      <c r="F9" s="9"/>
    </row>
    <row r="10" spans="1:6" x14ac:dyDescent="0.25">
      <c r="A10" s="4" t="s">
        <v>9</v>
      </c>
      <c r="B10" s="73"/>
      <c r="C10" s="9"/>
      <c r="D10" s="9" t="s">
        <v>13</v>
      </c>
      <c r="E10" s="9"/>
      <c r="F10" s="9"/>
    </row>
    <row r="11" spans="1:6" x14ac:dyDescent="0.25">
      <c r="A11" s="4"/>
      <c r="B11" s="44"/>
      <c r="C11" s="9"/>
      <c r="D11" s="9"/>
      <c r="E11" s="9"/>
      <c r="F11" s="9"/>
    </row>
    <row r="12" spans="1:6" x14ac:dyDescent="0.25">
      <c r="A12" s="4"/>
      <c r="B12" s="44"/>
      <c r="C12" s="9"/>
      <c r="D12" s="9"/>
      <c r="E12" s="9"/>
      <c r="F12" s="9"/>
    </row>
    <row r="13" spans="1:6" x14ac:dyDescent="0.25">
      <c r="A13" s="9"/>
      <c r="B13" s="9"/>
      <c r="C13" s="9"/>
      <c r="D13" s="9"/>
      <c r="E13" s="9"/>
      <c r="F13" s="9"/>
    </row>
    <row r="14" spans="1:6" ht="21.75" thickBot="1" x14ac:dyDescent="0.4">
      <c r="A14" s="2" t="s">
        <v>23</v>
      </c>
      <c r="B14" s="6"/>
      <c r="C14" s="3" t="s">
        <v>24</v>
      </c>
      <c r="D14" s="3"/>
      <c r="E14" s="9"/>
      <c r="F14" s="9"/>
    </row>
    <row r="15" spans="1:6" ht="15.75" thickBot="1" x14ac:dyDescent="0.3">
      <c r="A15" s="4" t="s">
        <v>25</v>
      </c>
      <c r="B15" s="63">
        <v>10000</v>
      </c>
      <c r="C15" s="11" t="s">
        <v>30</v>
      </c>
      <c r="D15" s="9"/>
      <c r="E15" s="9"/>
      <c r="F15" s="9"/>
    </row>
    <row r="16" spans="1:6" ht="15.75" thickBot="1" x14ac:dyDescent="0.3">
      <c r="A16" s="4" t="s">
        <v>26</v>
      </c>
      <c r="B16" s="28">
        <v>0.01</v>
      </c>
      <c r="C16" s="11" t="s">
        <v>30</v>
      </c>
      <c r="D16" s="9"/>
      <c r="E16" s="9"/>
      <c r="F16" s="9"/>
    </row>
    <row r="17" spans="1:6" ht="15.75" thickBot="1" x14ac:dyDescent="0.3">
      <c r="A17" s="4" t="s">
        <v>105</v>
      </c>
      <c r="B17" s="29">
        <f>AmortSch!B1</f>
        <v>0</v>
      </c>
      <c r="C17" s="11" t="s">
        <v>30</v>
      </c>
      <c r="D17" s="9"/>
      <c r="E17" s="9"/>
      <c r="F17" s="9"/>
    </row>
    <row r="18" spans="1:6" x14ac:dyDescent="0.25">
      <c r="A18" s="4" t="s">
        <v>31</v>
      </c>
      <c r="B18" s="8" t="s">
        <v>29</v>
      </c>
      <c r="C18" s="9"/>
      <c r="D18" s="9"/>
      <c r="E18" s="9"/>
      <c r="F18" s="9"/>
    </row>
    <row r="19" spans="1:6" ht="15.75" thickBot="1" x14ac:dyDescent="0.3">
      <c r="A19" s="4"/>
      <c r="B19" s="8"/>
      <c r="C19" s="9"/>
      <c r="D19" s="9"/>
      <c r="E19" s="9"/>
      <c r="F19" s="9"/>
    </row>
    <row r="20" spans="1:6" ht="15.75" thickBot="1" x14ac:dyDescent="0.3">
      <c r="A20" s="4" t="s">
        <v>27</v>
      </c>
      <c r="B20" s="9"/>
      <c r="C20" s="11" t="s">
        <v>30</v>
      </c>
      <c r="D20" s="9"/>
      <c r="E20" s="9"/>
      <c r="F20" s="9"/>
    </row>
    <row r="21" spans="1:6" ht="15.75" thickBot="1" x14ac:dyDescent="0.3">
      <c r="A21" s="4" t="s">
        <v>28</v>
      </c>
      <c r="B21" s="9"/>
      <c r="C21" s="12" t="s">
        <v>110</v>
      </c>
      <c r="D21" s="9"/>
      <c r="E21" s="9"/>
      <c r="F21" s="9"/>
    </row>
    <row r="22" spans="1:6" x14ac:dyDescent="0.25">
      <c r="A22" s="4"/>
      <c r="B22" s="9"/>
      <c r="C22" s="19"/>
      <c r="D22" s="9"/>
      <c r="E22" s="9"/>
      <c r="F22" s="9"/>
    </row>
    <row r="23" spans="1:6" x14ac:dyDescent="0.25">
      <c r="A23" s="4"/>
      <c r="B23" s="9"/>
      <c r="C23" s="19"/>
      <c r="D23" s="9"/>
      <c r="E23" s="9"/>
      <c r="F23" s="9"/>
    </row>
    <row r="24" spans="1:6" ht="21" x14ac:dyDescent="0.35">
      <c r="A24" s="15" t="s">
        <v>33</v>
      </c>
      <c r="B24" s="9"/>
      <c r="C24" s="9"/>
      <c r="D24" s="9"/>
      <c r="E24" s="9"/>
      <c r="F24" s="9"/>
    </row>
    <row r="25" spans="1:6" ht="21" x14ac:dyDescent="0.35">
      <c r="A25" s="16" t="s">
        <v>34</v>
      </c>
      <c r="B25" s="17"/>
      <c r="C25" s="9"/>
      <c r="D25" s="9"/>
      <c r="E25" s="9"/>
      <c r="F25" s="9"/>
    </row>
    <row r="26" spans="1:6" x14ac:dyDescent="0.25">
      <c r="A26" s="4" t="s">
        <v>35</v>
      </c>
      <c r="B26" s="27">
        <f>AmortSch!B1</f>
        <v>0</v>
      </c>
      <c r="C26" s="9"/>
      <c r="D26" s="9"/>
      <c r="E26" s="9"/>
      <c r="F26" s="9"/>
    </row>
    <row r="27" spans="1:6" x14ac:dyDescent="0.25">
      <c r="A27" s="4" t="s">
        <v>36</v>
      </c>
      <c r="B27" s="27">
        <v>0</v>
      </c>
      <c r="C27" s="9"/>
      <c r="D27" s="9"/>
      <c r="E27" s="9"/>
      <c r="F27" s="9"/>
    </row>
    <row r="28" spans="1:6" x14ac:dyDescent="0.25">
      <c r="A28" s="4" t="s">
        <v>37</v>
      </c>
      <c r="B28" s="27">
        <v>0</v>
      </c>
      <c r="C28" s="9"/>
      <c r="D28" s="9"/>
      <c r="E28" s="9"/>
      <c r="F28" s="9"/>
    </row>
    <row r="29" spans="1:6" ht="26.25" x14ac:dyDescent="0.25">
      <c r="A29" s="13" t="s">
        <v>38</v>
      </c>
      <c r="B29" s="27">
        <f>AmortSch!B1</f>
        <v>0</v>
      </c>
      <c r="C29" s="9"/>
      <c r="D29" s="9"/>
      <c r="E29" s="9"/>
      <c r="F29" s="9"/>
    </row>
    <row r="30" spans="1:6" x14ac:dyDescent="0.25">
      <c r="A30" s="13"/>
      <c r="B30" s="27"/>
      <c r="C30" s="9"/>
      <c r="D30" s="9"/>
      <c r="E30" s="9"/>
      <c r="F30" s="9"/>
    </row>
    <row r="31" spans="1:6" x14ac:dyDescent="0.25">
      <c r="A31" s="13"/>
      <c r="B31" s="18"/>
      <c r="C31" s="9"/>
      <c r="D31" s="9"/>
      <c r="E31" s="9"/>
      <c r="F31" s="9"/>
    </row>
    <row r="32" spans="1:6" ht="21" x14ac:dyDescent="0.35">
      <c r="A32" s="2" t="s">
        <v>39</v>
      </c>
      <c r="B32" s="17"/>
      <c r="C32" s="9"/>
      <c r="D32" s="9"/>
      <c r="E32" s="9"/>
      <c r="F32" s="9"/>
    </row>
    <row r="33" spans="1:8" x14ac:dyDescent="0.25">
      <c r="A33" s="10" t="s">
        <v>40</v>
      </c>
      <c r="B33" s="27">
        <f>B70</f>
        <v>40</v>
      </c>
      <c r="C33" s="8" t="s">
        <v>41</v>
      </c>
      <c r="D33" s="9"/>
      <c r="E33" s="9"/>
      <c r="F33" s="9"/>
    </row>
    <row r="34" spans="1:8" x14ac:dyDescent="0.25">
      <c r="A34" s="10" t="s">
        <v>106</v>
      </c>
      <c r="B34" s="27">
        <f>E66</f>
        <v>0</v>
      </c>
      <c r="C34" s="8" t="s">
        <v>41</v>
      </c>
      <c r="D34" s="9"/>
      <c r="E34" s="9"/>
      <c r="F34" s="9"/>
    </row>
    <row r="35" spans="1:8" x14ac:dyDescent="0.25">
      <c r="A35" s="9"/>
      <c r="B35" s="9"/>
      <c r="C35" s="9"/>
      <c r="D35" s="9"/>
      <c r="E35" s="9"/>
      <c r="F35" s="9"/>
    </row>
    <row r="36" spans="1:8" x14ac:dyDescent="0.25">
      <c r="A36" s="9"/>
      <c r="B36" s="9"/>
      <c r="C36" s="9"/>
      <c r="D36" s="9"/>
      <c r="E36" s="9"/>
      <c r="F36" s="9"/>
    </row>
    <row r="37" spans="1:8" x14ac:dyDescent="0.25">
      <c r="A37" s="9"/>
      <c r="B37" s="9"/>
      <c r="C37" s="9"/>
      <c r="D37" s="9"/>
      <c r="E37" s="9"/>
      <c r="F37" s="9"/>
    </row>
    <row r="38" spans="1:8" x14ac:dyDescent="0.25">
      <c r="A38" s="9"/>
      <c r="B38" s="9"/>
      <c r="C38" s="9"/>
      <c r="D38" s="9"/>
      <c r="E38" s="9"/>
      <c r="F38" s="9"/>
    </row>
    <row r="39" spans="1:8" x14ac:dyDescent="0.25">
      <c r="A39" s="9"/>
      <c r="B39" s="9"/>
      <c r="C39" s="9"/>
      <c r="D39" s="9"/>
      <c r="E39" s="9"/>
      <c r="F39" s="9"/>
    </row>
    <row r="40" spans="1:8" x14ac:dyDescent="0.25">
      <c r="A40" s="9"/>
      <c r="B40" s="9"/>
      <c r="C40" s="9"/>
      <c r="D40" s="9"/>
      <c r="E40" s="9"/>
      <c r="F40" s="9"/>
    </row>
    <row r="41" spans="1:8" x14ac:dyDescent="0.25">
      <c r="A41" s="9"/>
      <c r="B41" s="9"/>
      <c r="C41" s="9"/>
      <c r="D41" s="32" t="s">
        <v>107</v>
      </c>
      <c r="E41" s="32"/>
      <c r="F41" s="9"/>
    </row>
    <row r="42" spans="1:8" x14ac:dyDescent="0.25">
      <c r="A42" s="9"/>
      <c r="B42" s="9"/>
      <c r="C42" s="9"/>
      <c r="D42" s="9"/>
      <c r="E42" s="9"/>
      <c r="F42" s="9"/>
    </row>
    <row r="43" spans="1:8" x14ac:dyDescent="0.25">
      <c r="A43" s="9"/>
      <c r="B43" s="9"/>
      <c r="C43" s="9"/>
      <c r="D43" s="9"/>
      <c r="E43" s="9"/>
      <c r="F43" s="9"/>
    </row>
    <row r="44" spans="1:8" x14ac:dyDescent="0.25">
      <c r="A44" s="9"/>
      <c r="B44" s="9"/>
      <c r="C44" s="9"/>
      <c r="D44" s="9"/>
      <c r="E44" s="9"/>
      <c r="F44" s="9"/>
    </row>
    <row r="45" spans="1:8" ht="21" x14ac:dyDescent="0.35">
      <c r="A45" s="21" t="s">
        <v>42</v>
      </c>
      <c r="B45" s="14"/>
      <c r="C45" s="9"/>
      <c r="D45" s="31" t="s">
        <v>66</v>
      </c>
      <c r="E45" s="9"/>
      <c r="F45" s="9"/>
    </row>
    <row r="46" spans="1:8" ht="21" x14ac:dyDescent="0.35">
      <c r="A46" s="2" t="s">
        <v>43</v>
      </c>
      <c r="B46" s="20"/>
      <c r="C46" s="14"/>
      <c r="D46" s="2" t="s">
        <v>57</v>
      </c>
      <c r="E46" s="30"/>
      <c r="F46" s="9"/>
      <c r="G46" s="32"/>
      <c r="H46" s="32"/>
    </row>
    <row r="47" spans="1:8" x14ac:dyDescent="0.25">
      <c r="A47" s="33" t="s">
        <v>44</v>
      </c>
      <c r="B47" s="26">
        <f>B48+B49+B50+B51</f>
        <v>40</v>
      </c>
      <c r="C47" s="9"/>
      <c r="D47" s="33" t="s">
        <v>58</v>
      </c>
      <c r="E47" s="25">
        <f>E48+E49+E50+E51</f>
        <v>10000</v>
      </c>
      <c r="F47" s="9"/>
      <c r="G47" s="32"/>
      <c r="H47" s="32"/>
    </row>
    <row r="48" spans="1:8" x14ac:dyDescent="0.25">
      <c r="A48" s="23" t="s">
        <v>45</v>
      </c>
      <c r="B48" s="34">
        <v>40</v>
      </c>
      <c r="C48" s="9"/>
      <c r="D48" s="24" t="s">
        <v>54</v>
      </c>
      <c r="E48" s="34">
        <f>B71</f>
        <v>40</v>
      </c>
      <c r="F48" s="9"/>
    </row>
    <row r="49" spans="1:6" x14ac:dyDescent="0.25">
      <c r="A49" s="23" t="s">
        <v>48</v>
      </c>
      <c r="B49" s="64"/>
      <c r="C49" s="9"/>
      <c r="D49" s="24" t="s">
        <v>69</v>
      </c>
      <c r="E49" s="34">
        <f>B15-E48</f>
        <v>9960</v>
      </c>
      <c r="F49" s="9"/>
    </row>
    <row r="50" spans="1:6" x14ac:dyDescent="0.25">
      <c r="A50" s="65"/>
      <c r="B50" s="64"/>
      <c r="C50" s="9"/>
      <c r="D50" s="66"/>
      <c r="E50" s="64"/>
      <c r="F50" s="9"/>
    </row>
    <row r="51" spans="1:6" x14ac:dyDescent="0.25">
      <c r="A51" s="65"/>
      <c r="B51" s="64"/>
      <c r="C51" s="9"/>
      <c r="D51" s="66"/>
      <c r="E51" s="64"/>
      <c r="F51" s="9"/>
    </row>
    <row r="52" spans="1:6" x14ac:dyDescent="0.25">
      <c r="A52" s="43"/>
      <c r="B52" s="44"/>
      <c r="C52" s="9"/>
      <c r="D52" s="45"/>
      <c r="E52" s="44"/>
      <c r="F52" s="9"/>
    </row>
    <row r="53" spans="1:6" x14ac:dyDescent="0.25">
      <c r="A53" s="9"/>
      <c r="B53" s="9"/>
      <c r="C53" s="9"/>
      <c r="D53" s="9"/>
      <c r="E53" s="9"/>
      <c r="F53" s="9"/>
    </row>
    <row r="54" spans="1:6" x14ac:dyDescent="0.25">
      <c r="A54" s="33" t="s">
        <v>46</v>
      </c>
      <c r="B54" s="25">
        <f>B55+B56+B57+B58</f>
        <v>0</v>
      </c>
      <c r="C54" s="9"/>
      <c r="D54" s="39" t="s">
        <v>64</v>
      </c>
      <c r="E54" s="41"/>
      <c r="F54" s="9"/>
    </row>
    <row r="55" spans="1:6" x14ac:dyDescent="0.25">
      <c r="A55" s="24" t="s">
        <v>47</v>
      </c>
      <c r="B55" s="64"/>
      <c r="C55" s="9"/>
      <c r="D55" s="40" t="s">
        <v>63</v>
      </c>
      <c r="E55" s="42">
        <f>E56+E57+E58+E61</f>
        <v>10000</v>
      </c>
      <c r="F55" s="9"/>
    </row>
    <row r="56" spans="1:6" x14ac:dyDescent="0.25">
      <c r="A56" s="66"/>
      <c r="B56" s="64"/>
      <c r="C56" s="9"/>
      <c r="D56" s="38" t="s">
        <v>59</v>
      </c>
      <c r="E56" s="34">
        <f>B15</f>
        <v>10000</v>
      </c>
      <c r="F56" s="9"/>
    </row>
    <row r="57" spans="1:6" x14ac:dyDescent="0.25">
      <c r="A57" s="66"/>
      <c r="B57" s="64"/>
      <c r="C57" s="9"/>
      <c r="D57" s="24" t="s">
        <v>60</v>
      </c>
      <c r="E57" s="64"/>
      <c r="F57" s="9"/>
    </row>
    <row r="58" spans="1:6" x14ac:dyDescent="0.25">
      <c r="A58" s="66"/>
      <c r="B58" s="64"/>
      <c r="C58" s="9"/>
      <c r="D58" s="66"/>
      <c r="E58" s="67"/>
      <c r="F58" s="9"/>
    </row>
    <row r="59" spans="1:6" x14ac:dyDescent="0.25">
      <c r="A59" s="3"/>
      <c r="B59" s="44"/>
      <c r="C59" s="9"/>
      <c r="D59" s="68"/>
      <c r="E59" s="64"/>
      <c r="F59" s="9"/>
    </row>
    <row r="60" spans="1:6" x14ac:dyDescent="0.25">
      <c r="A60" s="3"/>
      <c r="B60" s="44"/>
      <c r="C60" s="9"/>
      <c r="D60" s="45"/>
      <c r="E60" s="44"/>
      <c r="F60" s="9"/>
    </row>
    <row r="61" spans="1:6" x14ac:dyDescent="0.25">
      <c r="A61" s="9"/>
      <c r="B61" s="9"/>
      <c r="C61" s="9"/>
      <c r="D61" s="45"/>
      <c r="E61" s="3"/>
      <c r="F61" s="9"/>
    </row>
    <row r="62" spans="1:6" x14ac:dyDescent="0.25">
      <c r="A62" s="33" t="s">
        <v>49</v>
      </c>
      <c r="B62" s="25">
        <f>B63+B64+B65+B66</f>
        <v>0</v>
      </c>
      <c r="C62" s="9"/>
      <c r="D62" s="9"/>
      <c r="E62" s="3"/>
      <c r="F62" s="9"/>
    </row>
    <row r="63" spans="1:6" x14ac:dyDescent="0.25">
      <c r="A63" s="24" t="s">
        <v>50</v>
      </c>
      <c r="B63" s="64"/>
      <c r="C63" s="9"/>
      <c r="D63" s="36" t="s">
        <v>61</v>
      </c>
      <c r="E63" s="35"/>
      <c r="F63" s="9"/>
    </row>
    <row r="64" spans="1:6" x14ac:dyDescent="0.25">
      <c r="A64" s="24" t="s">
        <v>72</v>
      </c>
      <c r="B64" s="64"/>
      <c r="C64" s="9"/>
      <c r="D64" s="24" t="s">
        <v>62</v>
      </c>
      <c r="E64" s="25">
        <f>E47</f>
        <v>10000</v>
      </c>
      <c r="F64" s="9"/>
    </row>
    <row r="65" spans="1:6" x14ac:dyDescent="0.25">
      <c r="A65" s="66"/>
      <c r="B65" s="64"/>
      <c r="C65" s="9"/>
      <c r="D65" s="24" t="s">
        <v>65</v>
      </c>
      <c r="E65" s="25">
        <f>E55</f>
        <v>10000</v>
      </c>
      <c r="F65" s="9"/>
    </row>
    <row r="66" spans="1:6" x14ac:dyDescent="0.25">
      <c r="A66" s="66"/>
      <c r="B66" s="69"/>
      <c r="C66" s="9"/>
      <c r="D66" s="35" t="s">
        <v>67</v>
      </c>
      <c r="E66" s="25">
        <f>E64-E65</f>
        <v>0</v>
      </c>
      <c r="F66" s="9"/>
    </row>
    <row r="67" spans="1:6" x14ac:dyDescent="0.25">
      <c r="A67" s="3"/>
      <c r="B67" s="49"/>
      <c r="C67" s="9"/>
      <c r="D67" s="3"/>
      <c r="E67" s="46"/>
      <c r="F67" s="9"/>
    </row>
    <row r="68" spans="1:6" x14ac:dyDescent="0.25">
      <c r="A68" s="3"/>
      <c r="B68" s="49"/>
      <c r="C68" s="9"/>
      <c r="D68" s="3"/>
      <c r="E68" s="46"/>
      <c r="F68" s="9"/>
    </row>
    <row r="69" spans="1:6" x14ac:dyDescent="0.25">
      <c r="A69" s="9"/>
      <c r="B69" s="9"/>
      <c r="C69" s="9"/>
      <c r="D69" s="9"/>
      <c r="E69" s="9"/>
      <c r="F69" s="9"/>
    </row>
    <row r="70" spans="1:6" x14ac:dyDescent="0.25">
      <c r="A70" s="33" t="s">
        <v>51</v>
      </c>
      <c r="B70" s="25">
        <f>B71</f>
        <v>40</v>
      </c>
      <c r="C70" s="9"/>
      <c r="D70" s="9"/>
      <c r="E70" s="9"/>
      <c r="F70" s="9"/>
    </row>
    <row r="71" spans="1:6" x14ac:dyDescent="0.25">
      <c r="A71" s="24" t="s">
        <v>52</v>
      </c>
      <c r="B71" s="34">
        <f>B47+B54+B62</f>
        <v>40</v>
      </c>
      <c r="C71" s="9"/>
      <c r="D71" s="9"/>
      <c r="E71" s="9"/>
      <c r="F71" s="9"/>
    </row>
    <row r="72" spans="1:6" x14ac:dyDescent="0.25">
      <c r="A72" s="9"/>
      <c r="B72" s="9"/>
      <c r="C72" s="9"/>
      <c r="D72" s="9"/>
      <c r="E72" s="9"/>
      <c r="F72" s="9"/>
    </row>
    <row r="73" spans="1:6" x14ac:dyDescent="0.25">
      <c r="A73" s="9"/>
      <c r="B73" s="9"/>
      <c r="C73" s="9"/>
      <c r="D73" s="9"/>
      <c r="E73" s="9"/>
      <c r="F73" s="9"/>
    </row>
    <row r="74" spans="1:6" ht="21" x14ac:dyDescent="0.35">
      <c r="A74" s="2" t="s">
        <v>53</v>
      </c>
      <c r="B74" s="30"/>
      <c r="C74" s="30"/>
      <c r="E74" s="9"/>
      <c r="F74" s="9"/>
    </row>
    <row r="75" spans="1:6" x14ac:dyDescent="0.25">
      <c r="B75" s="33" t="s">
        <v>55</v>
      </c>
      <c r="C75" s="22" t="s">
        <v>56</v>
      </c>
      <c r="D75" s="35" t="s">
        <v>70</v>
      </c>
      <c r="E75" s="36" t="s">
        <v>71</v>
      </c>
      <c r="F75" s="37"/>
    </row>
    <row r="76" spans="1:6" x14ac:dyDescent="0.25">
      <c r="A76" s="33" t="s">
        <v>54</v>
      </c>
      <c r="B76" s="76"/>
      <c r="C76" s="25">
        <f>E48</f>
        <v>40</v>
      </c>
      <c r="D76" s="70"/>
      <c r="E76" s="74"/>
      <c r="F76" s="47"/>
    </row>
    <row r="77" spans="1:6" x14ac:dyDescent="0.25">
      <c r="A77" s="33" t="s">
        <v>68</v>
      </c>
      <c r="B77" s="76"/>
      <c r="C77" s="25">
        <f>E55</f>
        <v>10000</v>
      </c>
      <c r="D77" s="70"/>
      <c r="E77" s="74"/>
      <c r="F77" s="47"/>
    </row>
    <row r="78" spans="1:6" x14ac:dyDescent="0.25">
      <c r="A78" s="33" t="s">
        <v>73</v>
      </c>
      <c r="B78" s="76"/>
      <c r="C78" s="25">
        <f>E66</f>
        <v>0</v>
      </c>
      <c r="D78" s="70"/>
      <c r="E78" s="75"/>
      <c r="F78" s="48"/>
    </row>
    <row r="79" spans="1:6" x14ac:dyDescent="0.25">
      <c r="A79" s="9"/>
      <c r="B79" s="9"/>
      <c r="C79" s="9"/>
      <c r="D79" s="9"/>
      <c r="E79" s="9"/>
      <c r="F79" s="9"/>
    </row>
    <row r="80" spans="1:6" x14ac:dyDescent="0.25">
      <c r="A80" s="9"/>
      <c r="B80" s="9"/>
      <c r="C80" s="9"/>
      <c r="D80" s="9"/>
      <c r="E80" s="9"/>
      <c r="F80" s="9"/>
    </row>
    <row r="81" spans="1:6" x14ac:dyDescent="0.25">
      <c r="A81" s="9"/>
      <c r="B81" s="9"/>
      <c r="C81" s="9"/>
      <c r="D81" s="9"/>
      <c r="E81" s="9"/>
      <c r="F81" s="9"/>
    </row>
    <row r="82" spans="1:6" x14ac:dyDescent="0.25">
      <c r="A82" s="9"/>
      <c r="B82" s="9"/>
      <c r="C82" s="9"/>
      <c r="D82" s="9"/>
      <c r="E82" s="9"/>
      <c r="F82" s="9"/>
    </row>
    <row r="83" spans="1:6" x14ac:dyDescent="0.25">
      <c r="A83" s="9"/>
      <c r="B83" s="9"/>
      <c r="C83" s="9"/>
      <c r="D83" s="9"/>
      <c r="E83" s="9"/>
      <c r="F83" s="9"/>
    </row>
    <row r="84" spans="1:6" x14ac:dyDescent="0.25">
      <c r="A84" s="9"/>
      <c r="B84" s="9"/>
      <c r="C84" s="9"/>
      <c r="D84" s="9"/>
      <c r="E84" s="9"/>
      <c r="F84" s="9"/>
    </row>
    <row r="85" spans="1:6" x14ac:dyDescent="0.25">
      <c r="A85" s="9"/>
      <c r="B85" s="9"/>
      <c r="C85" s="9"/>
      <c r="D85" s="9"/>
      <c r="E85" s="9"/>
      <c r="F85" s="9"/>
    </row>
    <row r="86" spans="1:6" x14ac:dyDescent="0.25">
      <c r="A86" s="9"/>
      <c r="B86" s="9"/>
      <c r="C86" s="9"/>
      <c r="D86" s="32" t="s">
        <v>108</v>
      </c>
      <c r="E86" s="9"/>
      <c r="F86" s="9"/>
    </row>
    <row r="87" spans="1:6" x14ac:dyDescent="0.25">
      <c r="A87" s="9"/>
      <c r="B87" s="9"/>
      <c r="C87" s="9"/>
      <c r="D87" s="9"/>
      <c r="E87" s="9"/>
      <c r="F87" s="9"/>
    </row>
    <row r="88" spans="1:6" x14ac:dyDescent="0.25">
      <c r="A88" s="9"/>
      <c r="B88" s="9"/>
      <c r="C88" s="9"/>
      <c r="D88" s="9"/>
      <c r="E88" s="9"/>
      <c r="F88" s="9"/>
    </row>
    <row r="89" spans="1:6" ht="21" x14ac:dyDescent="0.35">
      <c r="A89" s="2" t="s">
        <v>74</v>
      </c>
      <c r="B89" s="17"/>
      <c r="C89" s="9"/>
      <c r="D89" s="9"/>
      <c r="E89" s="9"/>
      <c r="F89" s="9"/>
    </row>
    <row r="90" spans="1:6" ht="21" x14ac:dyDescent="0.35">
      <c r="A90" s="77"/>
      <c r="B90" s="78"/>
      <c r="C90" s="79"/>
      <c r="D90" s="79"/>
      <c r="E90" s="79"/>
      <c r="F90" s="79"/>
    </row>
    <row r="91" spans="1:6" x14ac:dyDescent="0.25">
      <c r="A91" s="80" t="s">
        <v>75</v>
      </c>
      <c r="B91" s="9" t="s">
        <v>76</v>
      </c>
      <c r="C91" s="82"/>
      <c r="D91" s="82"/>
      <c r="E91" s="82"/>
      <c r="F91" s="79"/>
    </row>
    <row r="92" spans="1:6" x14ac:dyDescent="0.25">
      <c r="A92" s="79"/>
      <c r="B92" s="9" t="s">
        <v>117</v>
      </c>
      <c r="C92" s="82"/>
      <c r="D92" s="82"/>
      <c r="E92" s="82"/>
      <c r="F92" s="79"/>
    </row>
    <row r="93" spans="1:6" x14ac:dyDescent="0.25">
      <c r="A93" s="79"/>
      <c r="B93" s="9" t="s">
        <v>118</v>
      </c>
      <c r="C93" s="82"/>
      <c r="D93" s="82"/>
      <c r="E93" s="82"/>
      <c r="F93" s="79"/>
    </row>
    <row r="94" spans="1:6" x14ac:dyDescent="0.25">
      <c r="A94" s="79"/>
      <c r="B94" s="9" t="s">
        <v>119</v>
      </c>
      <c r="C94" s="82"/>
      <c r="D94" s="82"/>
      <c r="E94" s="82"/>
      <c r="F94" s="79"/>
    </row>
    <row r="95" spans="1:6" x14ac:dyDescent="0.25">
      <c r="A95" s="79"/>
      <c r="B95" s="9" t="s">
        <v>120</v>
      </c>
      <c r="C95" s="82"/>
      <c r="D95" s="82"/>
      <c r="E95" s="82"/>
      <c r="F95" s="79"/>
    </row>
    <row r="96" spans="1:6" x14ac:dyDescent="0.25">
      <c r="A96" s="79"/>
      <c r="B96" s="81"/>
      <c r="C96" s="82"/>
      <c r="D96" s="82"/>
      <c r="E96" s="82"/>
      <c r="F96" s="79"/>
    </row>
    <row r="97" spans="1:6" x14ac:dyDescent="0.25">
      <c r="A97" s="80" t="s">
        <v>77</v>
      </c>
      <c r="B97" s="79" t="s">
        <v>115</v>
      </c>
      <c r="C97" s="79"/>
      <c r="D97" s="79"/>
      <c r="E97" s="79"/>
      <c r="F97" s="79"/>
    </row>
    <row r="98" spans="1:6" x14ac:dyDescent="0.25">
      <c r="A98" s="79"/>
      <c r="B98" s="81"/>
      <c r="C98" s="79"/>
      <c r="D98" s="79"/>
      <c r="E98" s="79"/>
      <c r="F98" s="79"/>
    </row>
    <row r="99" spans="1:6" x14ac:dyDescent="0.25">
      <c r="A99" s="80" t="s">
        <v>78</v>
      </c>
      <c r="B99" s="88" t="s">
        <v>111</v>
      </c>
      <c r="C99" s="79"/>
      <c r="D99" s="79"/>
      <c r="E99" s="79"/>
      <c r="F99" s="79"/>
    </row>
    <row r="100" spans="1:6" x14ac:dyDescent="0.25">
      <c r="A100" s="79"/>
      <c r="B100" s="79"/>
      <c r="C100" s="79"/>
      <c r="D100" s="79"/>
      <c r="E100" s="79"/>
      <c r="F100" s="79"/>
    </row>
    <row r="101" spans="1:6" x14ac:dyDescent="0.25">
      <c r="A101" s="80" t="s">
        <v>79</v>
      </c>
      <c r="B101" s="83" t="s">
        <v>80</v>
      </c>
      <c r="C101" s="79"/>
      <c r="D101" s="79"/>
      <c r="E101" s="79"/>
      <c r="F101" s="79"/>
    </row>
    <row r="102" spans="1:6" x14ac:dyDescent="0.25">
      <c r="A102" s="79"/>
      <c r="B102" s="84">
        <f>B8</f>
        <v>0</v>
      </c>
      <c r="C102" s="79"/>
      <c r="D102" s="79"/>
      <c r="E102" s="79"/>
      <c r="F102" s="79"/>
    </row>
    <row r="103" spans="1:6" x14ac:dyDescent="0.25">
      <c r="A103" s="79"/>
      <c r="B103" s="84">
        <f>B9</f>
        <v>0</v>
      </c>
      <c r="C103" s="79"/>
      <c r="D103" s="79"/>
      <c r="E103" s="79"/>
      <c r="F103" s="79"/>
    </row>
    <row r="104" spans="1:6" x14ac:dyDescent="0.25">
      <c r="A104" s="79"/>
      <c r="B104" s="79"/>
      <c r="C104" s="79"/>
      <c r="D104" s="79"/>
      <c r="E104" s="79"/>
      <c r="F104" s="79"/>
    </row>
    <row r="105" spans="1:6" ht="21" x14ac:dyDescent="0.35">
      <c r="A105" s="2" t="s">
        <v>81</v>
      </c>
      <c r="B105" s="30"/>
      <c r="C105" s="9"/>
      <c r="D105" s="9"/>
      <c r="E105" s="9"/>
      <c r="F105" s="9"/>
    </row>
    <row r="106" spans="1:6" ht="15" customHeight="1" x14ac:dyDescent="0.25">
      <c r="A106" s="3" t="s">
        <v>82</v>
      </c>
      <c r="B106" s="3"/>
      <c r="C106" s="92">
        <f>AmortSch!K9</f>
        <v>13000</v>
      </c>
      <c r="D106" s="9"/>
      <c r="E106" s="9"/>
      <c r="F106" s="9"/>
    </row>
    <row r="107" spans="1:6" x14ac:dyDescent="0.25">
      <c r="A107" s="50" t="s">
        <v>83</v>
      </c>
      <c r="B107" s="3"/>
      <c r="C107" s="93"/>
      <c r="D107" s="9"/>
      <c r="E107" s="9"/>
      <c r="F107" s="9"/>
    </row>
    <row r="108" spans="1:6" x14ac:dyDescent="0.25">
      <c r="A108" s="51" t="s">
        <v>84</v>
      </c>
      <c r="B108" s="52"/>
      <c r="C108" s="94"/>
      <c r="D108" s="9"/>
      <c r="E108" s="9"/>
      <c r="F108" s="9"/>
    </row>
    <row r="109" spans="1:6" ht="15" customHeight="1" x14ac:dyDescent="0.25">
      <c r="A109" s="55" t="s">
        <v>91</v>
      </c>
      <c r="B109" s="55"/>
      <c r="C109" s="86">
        <f>B71+AmortSch!B3-B63</f>
        <v>3040</v>
      </c>
      <c r="D109" s="9"/>
      <c r="E109" s="9"/>
      <c r="F109" s="9"/>
    </row>
    <row r="110" spans="1:6" x14ac:dyDescent="0.25">
      <c r="A110" s="51" t="s">
        <v>104</v>
      </c>
      <c r="B110" s="52"/>
      <c r="C110" s="87"/>
      <c r="D110" s="9"/>
      <c r="E110" s="9"/>
      <c r="F110" s="9"/>
    </row>
    <row r="111" spans="1:6" x14ac:dyDescent="0.25">
      <c r="A111" s="55" t="s">
        <v>92</v>
      </c>
      <c r="B111" s="59"/>
      <c r="C111" s="92">
        <f>B15-B71</f>
        <v>9960</v>
      </c>
      <c r="D111" s="9"/>
      <c r="E111" s="9"/>
      <c r="F111" s="9"/>
    </row>
    <row r="112" spans="1:6" ht="15" customHeight="1" x14ac:dyDescent="0.25">
      <c r="A112" s="45" t="s">
        <v>93</v>
      </c>
      <c r="B112" s="53"/>
      <c r="C112" s="93"/>
      <c r="D112" s="9"/>
      <c r="E112" s="9"/>
      <c r="F112" s="9"/>
    </row>
    <row r="113" spans="1:6" x14ac:dyDescent="0.25">
      <c r="A113" s="58" t="s">
        <v>94</v>
      </c>
      <c r="B113" s="54"/>
      <c r="C113" s="94"/>
      <c r="D113" s="9"/>
      <c r="E113" s="9"/>
      <c r="F113" s="9"/>
    </row>
    <row r="114" spans="1:6" ht="15" customHeight="1" x14ac:dyDescent="0.25">
      <c r="A114" s="55" t="s">
        <v>95</v>
      </c>
      <c r="B114" s="55"/>
      <c r="C114" s="95">
        <f>AmortSch!G1</f>
        <v>1.0133333333333333E-2</v>
      </c>
      <c r="D114" s="9"/>
      <c r="E114" s="9"/>
      <c r="F114" s="9"/>
    </row>
    <row r="115" spans="1:6" ht="15" customHeight="1" x14ac:dyDescent="0.25">
      <c r="A115" s="45" t="s">
        <v>96</v>
      </c>
      <c r="B115" s="3"/>
      <c r="C115" s="96"/>
      <c r="D115" s="9"/>
      <c r="E115" s="9"/>
      <c r="F115" s="9"/>
    </row>
    <row r="116" spans="1:6" ht="15" customHeight="1" x14ac:dyDescent="0.25">
      <c r="A116" s="58" t="s">
        <v>97</v>
      </c>
      <c r="B116" s="52"/>
      <c r="C116" s="97"/>
      <c r="D116" s="9"/>
      <c r="E116" s="9"/>
      <c r="F116" s="9"/>
    </row>
    <row r="117" spans="1:6" ht="15" customHeight="1" x14ac:dyDescent="0.25">
      <c r="A117" s="55" t="s">
        <v>100</v>
      </c>
      <c r="B117" s="55"/>
      <c r="C117" s="98">
        <f>AmortSch!G2</f>
        <v>0.3</v>
      </c>
      <c r="D117" s="9"/>
      <c r="E117" s="9"/>
      <c r="F117" s="9"/>
    </row>
    <row r="118" spans="1:6" x14ac:dyDescent="0.25">
      <c r="A118" s="45" t="s">
        <v>101</v>
      </c>
      <c r="B118" s="3"/>
      <c r="C118" s="99"/>
      <c r="D118" s="9"/>
      <c r="E118" s="9"/>
      <c r="F118" s="9"/>
    </row>
    <row r="119" spans="1:6" x14ac:dyDescent="0.25">
      <c r="A119" s="58" t="s">
        <v>102</v>
      </c>
      <c r="B119" s="52"/>
      <c r="C119" s="100"/>
      <c r="D119" s="9"/>
      <c r="E119" s="9"/>
      <c r="F119" s="9"/>
    </row>
    <row r="120" spans="1:6" x14ac:dyDescent="0.25">
      <c r="A120" s="9"/>
      <c r="B120" s="9"/>
      <c r="C120" s="9"/>
      <c r="D120" s="9"/>
      <c r="E120" s="9"/>
      <c r="F120" s="9"/>
    </row>
    <row r="121" spans="1:6" x14ac:dyDescent="0.25">
      <c r="A121" s="9"/>
      <c r="B121" s="9"/>
      <c r="C121" s="9"/>
      <c r="D121" s="9"/>
      <c r="E121" s="9"/>
      <c r="F121" s="9"/>
    </row>
    <row r="122" spans="1:6" x14ac:dyDescent="0.25">
      <c r="A122" s="9"/>
      <c r="B122" s="9"/>
      <c r="C122" s="9"/>
      <c r="D122" s="9"/>
      <c r="E122" s="9"/>
      <c r="F122" s="9"/>
    </row>
    <row r="123" spans="1:6" x14ac:dyDescent="0.25">
      <c r="A123" s="9"/>
      <c r="B123" s="9"/>
      <c r="C123" s="9"/>
      <c r="D123" s="9"/>
      <c r="E123" s="9"/>
      <c r="F123" s="9"/>
    </row>
    <row r="124" spans="1:6" x14ac:dyDescent="0.25">
      <c r="A124" s="9" t="s">
        <v>112</v>
      </c>
      <c r="B124" s="9"/>
      <c r="C124" s="9"/>
      <c r="D124" s="9" t="s">
        <v>112</v>
      </c>
      <c r="E124" s="9"/>
      <c r="F124" s="9"/>
    </row>
    <row r="125" spans="1:6" x14ac:dyDescent="0.25">
      <c r="A125" s="89" t="s">
        <v>113</v>
      </c>
      <c r="B125" s="90" t="s">
        <v>114</v>
      </c>
      <c r="C125" s="89"/>
      <c r="D125" s="89" t="s">
        <v>113</v>
      </c>
      <c r="E125" s="91" t="s">
        <v>114</v>
      </c>
      <c r="F125" s="9"/>
    </row>
    <row r="126" spans="1:6" x14ac:dyDescent="0.25">
      <c r="A126" s="9"/>
      <c r="B126" s="9"/>
      <c r="C126" s="9"/>
      <c r="D126" s="9"/>
      <c r="E126" s="9"/>
      <c r="F126" s="9"/>
    </row>
    <row r="127" spans="1:6" x14ac:dyDescent="0.25">
      <c r="A127" s="9"/>
      <c r="B127" s="9"/>
      <c r="C127" s="9"/>
      <c r="D127" s="9"/>
      <c r="E127" s="9"/>
      <c r="F127" s="9"/>
    </row>
    <row r="128" spans="1:6" x14ac:dyDescent="0.25">
      <c r="A128" s="9"/>
      <c r="B128" s="9"/>
      <c r="C128" s="9"/>
      <c r="D128" s="9"/>
      <c r="E128" s="9"/>
      <c r="F128" s="9"/>
    </row>
    <row r="129" spans="1:6" x14ac:dyDescent="0.25">
      <c r="A129" s="9"/>
      <c r="B129" s="9"/>
      <c r="C129" s="9"/>
      <c r="D129" s="32" t="s">
        <v>109</v>
      </c>
      <c r="E129" s="9"/>
      <c r="F129" s="9"/>
    </row>
    <row r="130" spans="1:6" x14ac:dyDescent="0.25">
      <c r="A130" s="9"/>
      <c r="B130" s="9"/>
      <c r="C130" s="9"/>
      <c r="D130" s="9"/>
      <c r="E130" s="9"/>
      <c r="F130" s="9"/>
    </row>
    <row r="131" spans="1:6" hidden="1" x14ac:dyDescent="0.25">
      <c r="A131" s="32"/>
      <c r="B131" s="32"/>
      <c r="C131" s="32"/>
      <c r="D131" s="32"/>
      <c r="E131" s="32"/>
      <c r="F131" s="32"/>
    </row>
    <row r="132" spans="1:6" hidden="1" x14ac:dyDescent="0.25">
      <c r="A132" s="32"/>
      <c r="B132" s="32"/>
      <c r="C132" s="32"/>
      <c r="D132" s="32"/>
      <c r="E132" s="32"/>
      <c r="F132" s="32"/>
    </row>
    <row r="133" spans="1:6" hidden="1" x14ac:dyDescent="0.25">
      <c r="A133" s="32"/>
      <c r="B133" s="32"/>
      <c r="C133" s="32"/>
      <c r="D133" s="32"/>
      <c r="E133" s="32"/>
      <c r="F133" s="32"/>
    </row>
    <row r="134" spans="1:6" hidden="1" x14ac:dyDescent="0.25">
      <c r="A134" s="32"/>
      <c r="B134" s="32"/>
      <c r="C134" s="32"/>
      <c r="D134" s="32"/>
      <c r="E134" s="32"/>
      <c r="F134" s="32"/>
    </row>
    <row r="135" spans="1:6" hidden="1" x14ac:dyDescent="0.25">
      <c r="A135" s="32"/>
      <c r="B135" s="32"/>
      <c r="C135" s="32"/>
      <c r="D135" s="32"/>
      <c r="E135" s="32"/>
      <c r="F135" s="32"/>
    </row>
    <row r="136" spans="1:6" hidden="1" x14ac:dyDescent="0.25">
      <c r="A136" s="32"/>
      <c r="B136" s="32"/>
      <c r="C136" s="32"/>
      <c r="D136" s="32"/>
      <c r="E136" s="32"/>
      <c r="F136" s="32"/>
    </row>
    <row r="137" spans="1:6" hidden="1" x14ac:dyDescent="0.25">
      <c r="A137" s="32"/>
      <c r="B137" s="32"/>
      <c r="C137" s="32"/>
      <c r="D137" s="32"/>
      <c r="E137" s="32"/>
      <c r="F137" s="32"/>
    </row>
    <row r="138" spans="1:6" x14ac:dyDescent="0.25"/>
    <row r="139" spans="1:6" x14ac:dyDescent="0.25"/>
    <row r="140" spans="1:6" x14ac:dyDescent="0.25"/>
  </sheetData>
  <sheetProtection algorithmName="SHA-512" hashValue="NWVfDASCzcRkmcdswoD6PuvBQx1XW+sNXPtl1KxRNgd8TfZT9WhnlqXtUp8fCZHa8aOiO8wKv4FXbijyh+uSAg==" saltValue="YF6RwXKhhOHQx/lnbBpLWg==" spinCount="100000" sheet="1" selectLockedCells="1"/>
  <mergeCells count="4">
    <mergeCell ref="C106:C108"/>
    <mergeCell ref="C111:C113"/>
    <mergeCell ref="C114:C116"/>
    <mergeCell ref="C117:C119"/>
  </mergeCells>
  <pageMargins left="0.25" right="0.25" top="0.75" bottom="0.75" header="0.3" footer="0.3"/>
  <pageSetup orientation="portrait" r:id="rId1"/>
  <headerFooter>
    <oddFooter>&amp;L
Revised 9/30/2021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95250</xdr:colOff>
                    <xdr:row>92</xdr:row>
                    <xdr:rowOff>0</xdr:rowOff>
                  </from>
                  <to>
                    <xdr:col>1</xdr:col>
                    <xdr:colOff>809625</xdr:colOff>
                    <xdr:row>93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</xdr:col>
                    <xdr:colOff>104775</xdr:colOff>
                    <xdr:row>91</xdr:row>
                    <xdr:rowOff>9525</xdr:rowOff>
                  </from>
                  <to>
                    <xdr:col>1</xdr:col>
                    <xdr:colOff>819150</xdr:colOff>
                    <xdr:row>92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4"/>
  <sheetViews>
    <sheetView workbookViewId="0">
      <selection activeCell="G2" sqref="G2"/>
    </sheetView>
  </sheetViews>
  <sheetFormatPr defaultRowHeight="15" x14ac:dyDescent="0.25"/>
  <cols>
    <col min="1" max="1" width="19.7109375" customWidth="1"/>
    <col min="2" max="2" width="10.140625" customWidth="1"/>
    <col min="3" max="3" width="10.5703125" customWidth="1"/>
    <col min="6" max="6" width="10" bestFit="1" customWidth="1"/>
    <col min="7" max="7" width="11.140625" bestFit="1" customWidth="1"/>
    <col min="11" max="11" width="10" bestFit="1" customWidth="1"/>
  </cols>
  <sheetData>
    <row r="1" spans="1:11" x14ac:dyDescent="0.25">
      <c r="A1" s="56" t="s">
        <v>32</v>
      </c>
      <c r="B1" s="5">
        <v>0</v>
      </c>
      <c r="C1" t="s">
        <v>89</v>
      </c>
      <c r="D1" s="57">
        <f>'Closing Disclosure'!B16</f>
        <v>0.01</v>
      </c>
      <c r="F1" t="s">
        <v>98</v>
      </c>
      <c r="G1" s="60">
        <f>SUM('Closing Disclosure'!C109/AmortSch!B2/30)</f>
        <v>1.0133333333333333E-2</v>
      </c>
    </row>
    <row r="2" spans="1:11" x14ac:dyDescent="0.25">
      <c r="A2" s="56" t="s">
        <v>85</v>
      </c>
      <c r="B2" s="5">
        <f>'Closing Disclosure'!B15</f>
        <v>10000</v>
      </c>
      <c r="C2" t="s">
        <v>90</v>
      </c>
      <c r="D2">
        <v>360</v>
      </c>
      <c r="F2" t="s">
        <v>103</v>
      </c>
      <c r="G2" s="85">
        <f>B3/B2</f>
        <v>0.3</v>
      </c>
    </row>
    <row r="3" spans="1:11" x14ac:dyDescent="0.25">
      <c r="A3" s="56" t="s">
        <v>86</v>
      </c>
      <c r="B3" s="5">
        <f>(B2*D1)*D3</f>
        <v>3000</v>
      </c>
      <c r="C3" t="s">
        <v>99</v>
      </c>
      <c r="D3">
        <v>30</v>
      </c>
    </row>
    <row r="4" spans="1:11" x14ac:dyDescent="0.25">
      <c r="A4" s="56" t="s">
        <v>87</v>
      </c>
      <c r="B4" s="5">
        <f>B2+B3</f>
        <v>13000</v>
      </c>
    </row>
    <row r="8" spans="1:11" x14ac:dyDescent="0.25">
      <c r="K8" t="s">
        <v>88</v>
      </c>
    </row>
    <row r="9" spans="1:11" x14ac:dyDescent="0.25">
      <c r="C9" s="5"/>
      <c r="D9" s="5"/>
      <c r="E9" s="5"/>
      <c r="F9" s="5"/>
      <c r="I9" s="5"/>
      <c r="K9" s="5">
        <f>B4+E14</f>
        <v>13000</v>
      </c>
    </row>
    <row r="10" spans="1:11" x14ac:dyDescent="0.25">
      <c r="C10" s="5"/>
      <c r="D10" s="5"/>
      <c r="E10" s="5"/>
      <c r="F10" s="5"/>
    </row>
    <row r="11" spans="1:11" x14ac:dyDescent="0.25">
      <c r="C11" s="5"/>
      <c r="D11" s="5"/>
      <c r="E11" s="5"/>
      <c r="F11" s="5"/>
      <c r="K11" t="s">
        <v>92</v>
      </c>
    </row>
    <row r="12" spans="1:11" x14ac:dyDescent="0.25">
      <c r="K12" s="5">
        <f>B2-'Closing Disclosure'!B71</f>
        <v>9960</v>
      </c>
    </row>
    <row r="14" spans="1:11" x14ac:dyDescent="0.25">
      <c r="E14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Closing Disclosure</vt:lpstr>
      <vt:lpstr>AmortSch</vt:lpstr>
      <vt:lpstr>'Closing Disclosure'!Print_Area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 Helm</dc:creator>
  <cp:lastModifiedBy>Dietrich Schmitz</cp:lastModifiedBy>
  <cp:lastPrinted>2021-09-30T18:20:51Z</cp:lastPrinted>
  <dcterms:created xsi:type="dcterms:W3CDTF">2015-09-15T17:55:21Z</dcterms:created>
  <dcterms:modified xsi:type="dcterms:W3CDTF">2021-09-30T18:21:40Z</dcterms:modified>
</cp:coreProperties>
</file>