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T:\MASTERS\4 PIS\Final Cost Cert Forms\Drafts\"/>
    </mc:Choice>
  </mc:AlternateContent>
  <xr:revisionPtr revIDLastSave="0" documentId="13_ncr:1_{CEC70FA6-4D5A-47D7-BB47-5C09A472009B}" xr6:coauthVersionLast="47" xr6:coauthVersionMax="47" xr10:uidLastSave="{00000000-0000-0000-0000-000000000000}"/>
  <bookViews>
    <workbookView xWindow="-108" yWindow="-108" windowWidth="23256" windowHeight="12456" firstSheet="8" activeTab="9" xr2:uid="{0F5E91C6-F69C-44F2-BDDA-6E896C6ED4C0}"/>
  </bookViews>
  <sheets>
    <sheet name="A-1 Itemized Costs-Residential" sheetId="18" r:id="rId1"/>
    <sheet name="A-2 Sources-Residential" sheetId="5" r:id="rId2"/>
    <sheet name="A-3 Itemized Costs-Commercial" sheetId="20" r:id="rId3"/>
    <sheet name="A-4 Sources-Commercial" sheetId="11" r:id="rId4"/>
    <sheet name="A-5 Basis and Credit Calc" sheetId="6" r:id="rId5"/>
    <sheet name="A-6 Basis by Building" sheetId="7" r:id="rId6"/>
    <sheet name="A-7 TDC Limit" sheetId="16" r:id="rId7"/>
    <sheet name="A-8 Bond Financing" sheetId="9" r:id="rId8"/>
    <sheet name="B-ID of Interest" sheetId="12" r:id="rId9"/>
    <sheet name="C-Square Footage" sheetId="17" r:id="rId10"/>
    <sheet name="D-Operating Pro Forma" sheetId="14" r:id="rId11"/>
    <sheet name="E-Dev Services Agmt" sheetId="15" r:id="rId12"/>
  </sheets>
  <definedNames>
    <definedName name="_xlnm.Print_Area" localSheetId="1">'A-2 Sources-Residential'!$A$1:$G$43</definedName>
    <definedName name="_xlnm.Print_Area" localSheetId="4">'A-5 Basis and Credit Calc'!$A$1:$F$59</definedName>
    <definedName name="_xlnm.Print_Area" localSheetId="5">'A-6 Basis by Building'!$A$1:$L$41</definedName>
    <definedName name="_xlnm.Print_Area" localSheetId="6">'A-7 TDC Limit'!$A$1:$N$30</definedName>
    <definedName name="_xlnm.Print_Area" localSheetId="7">'A-8 Bond Financing'!$A$1:$K$108</definedName>
    <definedName name="_xlnm.Print_Area" localSheetId="8">'B-ID of Interest'!$A$1:$V$32</definedName>
    <definedName name="_xlnm.Print_Area" localSheetId="9">'C-Square Footage'!$A$1:$I$24</definedName>
    <definedName name="Z_1B6CD137_2613_4D41_AC2A_F2F894E3C087_.wvu.PrintArea" localSheetId="9" hidden="1">'C-Square Footage'!$A$1:$I$4</definedName>
    <definedName name="Z_1B6CD137_2613_4D41_AC2A_F2F894E3C087_.wvu.PrintArea" localSheetId="10" hidden="1">'D-Operating Pro Forma'!$A$1:$O$110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6" l="1"/>
  <c r="E24" i="17"/>
  <c r="K24" i="9"/>
  <c r="H108" i="20" l="1"/>
  <c r="G108" i="20"/>
  <c r="H95" i="20"/>
  <c r="H96" i="20"/>
  <c r="H97" i="20"/>
  <c r="G97" i="20"/>
  <c r="G95" i="20"/>
  <c r="G82" i="20"/>
  <c r="H82" i="20"/>
  <c r="G75" i="20"/>
  <c r="H75" i="20" s="1"/>
  <c r="G64" i="20"/>
  <c r="H64" i="20" s="1"/>
  <c r="G55" i="20"/>
  <c r="H55" i="20" s="1"/>
  <c r="G49" i="20"/>
  <c r="H49" i="20" s="1"/>
  <c r="G48" i="20"/>
  <c r="H48" i="20" s="1"/>
  <c r="G33" i="20"/>
  <c r="H33" i="20" s="1"/>
  <c r="G18" i="18"/>
  <c r="F119" i="18"/>
  <c r="H85" i="18"/>
  <c r="G85" i="18"/>
  <c r="F85" i="18"/>
  <c r="K106" i="9" l="1"/>
  <c r="K99" i="9"/>
  <c r="K92" i="9"/>
  <c r="K85" i="9"/>
  <c r="K78" i="9"/>
  <c r="K71" i="9"/>
  <c r="K64" i="9"/>
  <c r="K57" i="9"/>
  <c r="K50" i="9"/>
  <c r="K43" i="9"/>
  <c r="K27" i="9"/>
  <c r="H105" i="18"/>
  <c r="G105" i="18"/>
  <c r="H116" i="18"/>
  <c r="G116" i="18"/>
  <c r="H28" i="7" l="1"/>
  <c r="H29" i="7"/>
  <c r="H30" i="7"/>
  <c r="H31" i="7"/>
  <c r="H32" i="7"/>
  <c r="H33" i="7"/>
  <c r="H34" i="7"/>
  <c r="H35" i="7"/>
  <c r="H36" i="7"/>
  <c r="H37" i="7"/>
  <c r="H38" i="7"/>
  <c r="H27" i="7"/>
  <c r="E29" i="7"/>
  <c r="E30" i="7"/>
  <c r="E31" i="7"/>
  <c r="E32" i="7"/>
  <c r="E33" i="7"/>
  <c r="E34" i="7"/>
  <c r="E35" i="7"/>
  <c r="E36" i="7"/>
  <c r="E37" i="7"/>
  <c r="E38" i="7"/>
  <c r="E28" i="7"/>
  <c r="E27" i="7"/>
  <c r="G24" i="17"/>
  <c r="M8" i="16"/>
  <c r="H59" i="18"/>
  <c r="F116" i="18"/>
  <c r="F105" i="18"/>
  <c r="G37" i="18" l="1"/>
  <c r="F37" i="18"/>
  <c r="F18" i="18"/>
  <c r="F53" i="18"/>
  <c r="F59" i="18"/>
  <c r="F68" i="18"/>
  <c r="F79" i="18"/>
  <c r="F101" i="18"/>
  <c r="M7" i="16" l="1"/>
  <c r="I38" i="7"/>
  <c r="F18" i="7" s="1"/>
  <c r="G18" i="7" s="1"/>
  <c r="I37" i="7"/>
  <c r="I36" i="7"/>
  <c r="I35" i="7"/>
  <c r="I34" i="7"/>
  <c r="F14" i="7" s="1"/>
  <c r="G14" i="7" s="1"/>
  <c r="I28" i="7"/>
  <c r="I27" i="7"/>
  <c r="F7" i="7" s="1"/>
  <c r="D21" i="11"/>
  <c r="C21" i="11"/>
  <c r="G12" i="20"/>
  <c r="H12" i="20" s="1"/>
  <c r="F39" i="5"/>
  <c r="F31" i="5"/>
  <c r="D23" i="5"/>
  <c r="C23" i="5"/>
  <c r="H101" i="18"/>
  <c r="G101" i="18"/>
  <c r="H79" i="18"/>
  <c r="G79" i="18"/>
  <c r="H68" i="18"/>
  <c r="H119" i="18" s="1"/>
  <c r="G68" i="18"/>
  <c r="G119" i="18" s="1"/>
  <c r="G59" i="18"/>
  <c r="H53" i="18"/>
  <c r="G53" i="18"/>
  <c r="H37" i="18"/>
  <c r="H18" i="18"/>
  <c r="G54" i="20"/>
  <c r="H54" i="20" s="1"/>
  <c r="G28" i="20"/>
  <c r="H28" i="20" s="1"/>
  <c r="G27" i="20"/>
  <c r="H27" i="20" s="1"/>
  <c r="F18" i="20"/>
  <c r="F66" i="20"/>
  <c r="G109" i="20"/>
  <c r="H109" i="20" s="1"/>
  <c r="G107" i="20"/>
  <c r="H107" i="20" s="1"/>
  <c r="G106" i="20"/>
  <c r="H106" i="20" s="1"/>
  <c r="G105" i="20"/>
  <c r="H105" i="20" s="1"/>
  <c r="G104" i="20"/>
  <c r="H104" i="20" s="1"/>
  <c r="G103" i="20"/>
  <c r="H103" i="20" s="1"/>
  <c r="G102" i="20"/>
  <c r="H102" i="20" s="1"/>
  <c r="G98" i="20"/>
  <c r="H98" i="20" s="1"/>
  <c r="G96" i="20"/>
  <c r="G94" i="20"/>
  <c r="H94" i="20" s="1"/>
  <c r="G93" i="20"/>
  <c r="H93" i="20" s="1"/>
  <c r="G92" i="20"/>
  <c r="H92" i="20" s="1"/>
  <c r="G91" i="20"/>
  <c r="H91" i="20" s="1"/>
  <c r="G90" i="20"/>
  <c r="H90" i="20" s="1"/>
  <c r="G89" i="20"/>
  <c r="H89" i="20" s="1"/>
  <c r="G88" i="20"/>
  <c r="H88" i="20" s="1"/>
  <c r="G87" i="20"/>
  <c r="H87" i="20" s="1"/>
  <c r="G86" i="20"/>
  <c r="H86" i="20" s="1"/>
  <c r="G81" i="20"/>
  <c r="H81" i="20" s="1"/>
  <c r="G80" i="20"/>
  <c r="H80" i="20" s="1"/>
  <c r="G76" i="20"/>
  <c r="H76" i="20" s="1"/>
  <c r="G74" i="20"/>
  <c r="H74" i="20" s="1"/>
  <c r="G73" i="20"/>
  <c r="H73" i="20" s="1"/>
  <c r="G72" i="20"/>
  <c r="H72" i="20" s="1"/>
  <c r="G71" i="20"/>
  <c r="H71" i="20" s="1"/>
  <c r="G70" i="20"/>
  <c r="H70" i="20" s="1"/>
  <c r="G69" i="20"/>
  <c r="H69" i="20" s="1"/>
  <c r="G65" i="20"/>
  <c r="H65" i="20" s="1"/>
  <c r="G63" i="20"/>
  <c r="H63" i="20" s="1"/>
  <c r="G62" i="20"/>
  <c r="H62" i="20" s="1"/>
  <c r="G61" i="20"/>
  <c r="G60" i="20"/>
  <c r="H60" i="20" s="1"/>
  <c r="G56" i="20"/>
  <c r="H56" i="20" s="1"/>
  <c r="G50" i="20"/>
  <c r="H50" i="20" s="1"/>
  <c r="G47" i="20"/>
  <c r="H47" i="20" s="1"/>
  <c r="G46" i="20"/>
  <c r="H46" i="20" s="1"/>
  <c r="G45" i="20"/>
  <c r="H45" i="20" s="1"/>
  <c r="G43" i="20"/>
  <c r="H43" i="20" s="1"/>
  <c r="G44" i="20"/>
  <c r="H44" i="20" s="1"/>
  <c r="G42" i="20"/>
  <c r="H42" i="20" s="1"/>
  <c r="G41" i="20"/>
  <c r="H41" i="20" s="1"/>
  <c r="G40" i="20"/>
  <c r="H40" i="20" s="1"/>
  <c r="G39" i="20"/>
  <c r="H39" i="20" s="1"/>
  <c r="G38" i="20"/>
  <c r="F110" i="20"/>
  <c r="F99" i="20"/>
  <c r="F83" i="20"/>
  <c r="F77" i="20"/>
  <c r="F57" i="20"/>
  <c r="F51" i="20"/>
  <c r="F35" i="20"/>
  <c r="G34" i="20"/>
  <c r="H34" i="20" s="1"/>
  <c r="G32" i="20"/>
  <c r="H32" i="20" s="1"/>
  <c r="G31" i="20"/>
  <c r="H31" i="20" s="1"/>
  <c r="G30" i="20"/>
  <c r="H30" i="20" s="1"/>
  <c r="G29" i="20"/>
  <c r="H29" i="20" s="1"/>
  <c r="G26" i="20"/>
  <c r="H26" i="20" s="1"/>
  <c r="G25" i="20"/>
  <c r="H25" i="20" s="1"/>
  <c r="G24" i="20"/>
  <c r="H24" i="20" s="1"/>
  <c r="G23" i="20"/>
  <c r="H23" i="20" s="1"/>
  <c r="G22" i="20"/>
  <c r="G21" i="20"/>
  <c r="H21" i="20" s="1"/>
  <c r="G17" i="20"/>
  <c r="H17" i="20" s="1"/>
  <c r="G16" i="20"/>
  <c r="H16" i="20" s="1"/>
  <c r="G15" i="20"/>
  <c r="H15" i="20" s="1"/>
  <c r="G14" i="20"/>
  <c r="H14" i="20" s="1"/>
  <c r="G13" i="20"/>
  <c r="H13" i="20" s="1"/>
  <c r="E19" i="7"/>
  <c r="I19" i="7"/>
  <c r="I29" i="7"/>
  <c r="F9" i="7" s="1"/>
  <c r="G9" i="7" s="1"/>
  <c r="I30" i="7"/>
  <c r="I31" i="7"/>
  <c r="F11" i="7" s="1"/>
  <c r="G11" i="7" s="1"/>
  <c r="I32" i="7"/>
  <c r="F12" i="7" s="1"/>
  <c r="G12" i="7" s="1"/>
  <c r="I33" i="7"/>
  <c r="G39" i="7"/>
  <c r="F39" i="7"/>
  <c r="D39" i="7"/>
  <c r="C39" i="7"/>
  <c r="E10" i="17"/>
  <c r="E14" i="17" s="1"/>
  <c r="B109" i="14"/>
  <c r="B108" i="14"/>
  <c r="B107" i="14"/>
  <c r="H53" i="14"/>
  <c r="I52" i="14"/>
  <c r="J52" i="14" s="1"/>
  <c r="K52" i="14" s="1"/>
  <c r="L52" i="14" s="1"/>
  <c r="M52" i="14" s="1"/>
  <c r="N52" i="14" s="1"/>
  <c r="G109" i="14" s="1"/>
  <c r="H109" i="14" s="1"/>
  <c r="I109" i="14" s="1"/>
  <c r="J109" i="14" s="1"/>
  <c r="K109" i="14" s="1"/>
  <c r="L109" i="14" s="1"/>
  <c r="M109" i="14" s="1"/>
  <c r="N109" i="14" s="1"/>
  <c r="I51" i="14"/>
  <c r="J51" i="14" s="1"/>
  <c r="K51" i="14" s="1"/>
  <c r="L51" i="14" s="1"/>
  <c r="M51" i="14" s="1"/>
  <c r="N51" i="14" s="1"/>
  <c r="G108" i="14" s="1"/>
  <c r="H108" i="14" s="1"/>
  <c r="I108" i="14" s="1"/>
  <c r="J108" i="14" s="1"/>
  <c r="K108" i="14" s="1"/>
  <c r="L108" i="14" s="1"/>
  <c r="M108" i="14" s="1"/>
  <c r="N108" i="14" s="1"/>
  <c r="I50" i="14"/>
  <c r="I44" i="14"/>
  <c r="J44" i="14" s="1"/>
  <c r="K44" i="14" s="1"/>
  <c r="L44" i="14" s="1"/>
  <c r="M44" i="14" s="1"/>
  <c r="N44" i="14" s="1"/>
  <c r="G101" i="14" s="1"/>
  <c r="H101" i="14" s="1"/>
  <c r="I101" i="14" s="1"/>
  <c r="J101" i="14" s="1"/>
  <c r="K101" i="14" s="1"/>
  <c r="L101" i="14" s="1"/>
  <c r="M101" i="14" s="1"/>
  <c r="N101" i="14" s="1"/>
  <c r="I42" i="14"/>
  <c r="H40" i="14"/>
  <c r="I39" i="14"/>
  <c r="I38" i="14"/>
  <c r="H36" i="14"/>
  <c r="I35" i="14"/>
  <c r="J35" i="14" s="1"/>
  <c r="K35" i="14" s="1"/>
  <c r="L35" i="14" s="1"/>
  <c r="M35" i="14" s="1"/>
  <c r="N35" i="14" s="1"/>
  <c r="G92" i="14" s="1"/>
  <c r="H92" i="14" s="1"/>
  <c r="I92" i="14" s="1"/>
  <c r="J92" i="14" s="1"/>
  <c r="K92" i="14" s="1"/>
  <c r="L92" i="14" s="1"/>
  <c r="M92" i="14" s="1"/>
  <c r="N92" i="14" s="1"/>
  <c r="I34" i="14"/>
  <c r="J34" i="14"/>
  <c r="K34" i="14" s="1"/>
  <c r="L34" i="14" s="1"/>
  <c r="M34" i="14"/>
  <c r="N34" i="14" s="1"/>
  <c r="G91" i="14" s="1"/>
  <c r="H91" i="14" s="1"/>
  <c r="I91" i="14" s="1"/>
  <c r="J91" i="14" s="1"/>
  <c r="K91" i="14" s="1"/>
  <c r="L91" i="14" s="1"/>
  <c r="M91" i="14" s="1"/>
  <c r="N91" i="14" s="1"/>
  <c r="I33" i="14"/>
  <c r="J33" i="14" s="1"/>
  <c r="K33" i="14" s="1"/>
  <c r="L33" i="14" s="1"/>
  <c r="M33" i="14" s="1"/>
  <c r="N33" i="14" s="1"/>
  <c r="G90" i="14" s="1"/>
  <c r="H90" i="14" s="1"/>
  <c r="I90" i="14" s="1"/>
  <c r="J90" i="14" s="1"/>
  <c r="K90" i="14" s="1"/>
  <c r="L90" i="14" s="1"/>
  <c r="M90" i="14" s="1"/>
  <c r="N90" i="14" s="1"/>
  <c r="I32" i="14"/>
  <c r="J32" i="14" s="1"/>
  <c r="K32" i="14" s="1"/>
  <c r="L32" i="14" s="1"/>
  <c r="M32" i="14"/>
  <c r="N32" i="14" s="1"/>
  <c r="G89" i="14" s="1"/>
  <c r="H89" i="14" s="1"/>
  <c r="I89" i="14" s="1"/>
  <c r="J89" i="14" s="1"/>
  <c r="K89" i="14" s="1"/>
  <c r="L89" i="14" s="1"/>
  <c r="M89" i="14" s="1"/>
  <c r="N89" i="14" s="1"/>
  <c r="I31" i="14"/>
  <c r="J31" i="14" s="1"/>
  <c r="K31" i="14" s="1"/>
  <c r="L31" i="14"/>
  <c r="M31" i="14" s="1"/>
  <c r="N31" i="14" s="1"/>
  <c r="G88" i="14" s="1"/>
  <c r="H88" i="14" s="1"/>
  <c r="I88" i="14" s="1"/>
  <c r="J88" i="14" s="1"/>
  <c r="K88" i="14" s="1"/>
  <c r="L88" i="14" s="1"/>
  <c r="M88" i="14" s="1"/>
  <c r="N88" i="14" s="1"/>
  <c r="I30" i="14"/>
  <c r="J30" i="14" s="1"/>
  <c r="K30" i="14" s="1"/>
  <c r="L30" i="14" s="1"/>
  <c r="M30" i="14" s="1"/>
  <c r="N30" i="14" s="1"/>
  <c r="G87" i="14" s="1"/>
  <c r="H87" i="14" s="1"/>
  <c r="I87" i="14" s="1"/>
  <c r="J87" i="14" s="1"/>
  <c r="K87" i="14" s="1"/>
  <c r="L87" i="14" s="1"/>
  <c r="M87" i="14" s="1"/>
  <c r="N87" i="14" s="1"/>
  <c r="I29" i="14"/>
  <c r="J29" i="14" s="1"/>
  <c r="K29" i="14"/>
  <c r="L29" i="14" s="1"/>
  <c r="M29" i="14" s="1"/>
  <c r="N29" i="14" s="1"/>
  <c r="G86" i="14" s="1"/>
  <c r="H86" i="14" s="1"/>
  <c r="I86" i="14" s="1"/>
  <c r="J86" i="14" s="1"/>
  <c r="K86" i="14" s="1"/>
  <c r="L86" i="14" s="1"/>
  <c r="M86" i="14" s="1"/>
  <c r="N86" i="14" s="1"/>
  <c r="I28" i="14"/>
  <c r="J28" i="14" s="1"/>
  <c r="K28" i="14" s="1"/>
  <c r="L28" i="14" s="1"/>
  <c r="M28" i="14" s="1"/>
  <c r="N28" i="14" s="1"/>
  <c r="G85" i="14" s="1"/>
  <c r="H85" i="14" s="1"/>
  <c r="I85" i="14" s="1"/>
  <c r="J85" i="14" s="1"/>
  <c r="K85" i="14" s="1"/>
  <c r="L85" i="14" s="1"/>
  <c r="M85" i="14" s="1"/>
  <c r="N85" i="14" s="1"/>
  <c r="I27" i="14"/>
  <c r="J27" i="14" s="1"/>
  <c r="K27" i="14" s="1"/>
  <c r="L27" i="14" s="1"/>
  <c r="M27" i="14" s="1"/>
  <c r="N27" i="14" s="1"/>
  <c r="G84" i="14" s="1"/>
  <c r="H84" i="14" s="1"/>
  <c r="I84" i="14" s="1"/>
  <c r="J84" i="14" s="1"/>
  <c r="K84" i="14" s="1"/>
  <c r="L84" i="14" s="1"/>
  <c r="M84" i="14" s="1"/>
  <c r="N84" i="14" s="1"/>
  <c r="I26" i="14"/>
  <c r="J26" i="14"/>
  <c r="K26" i="14" s="1"/>
  <c r="L26" i="14" s="1"/>
  <c r="M26" i="14" s="1"/>
  <c r="N26" i="14" s="1"/>
  <c r="G83" i="14" s="1"/>
  <c r="H83" i="14" s="1"/>
  <c r="I83" i="14" s="1"/>
  <c r="J83" i="14" s="1"/>
  <c r="K83" i="14" s="1"/>
  <c r="L83" i="14" s="1"/>
  <c r="M83" i="14" s="1"/>
  <c r="N83" i="14" s="1"/>
  <c r="I25" i="14"/>
  <c r="J25" i="14" s="1"/>
  <c r="K25" i="14"/>
  <c r="L25" i="14" s="1"/>
  <c r="M25" i="14" s="1"/>
  <c r="N25" i="14" s="1"/>
  <c r="G82" i="14" s="1"/>
  <c r="H82" i="14" s="1"/>
  <c r="I82" i="14" s="1"/>
  <c r="J82" i="14" s="1"/>
  <c r="K82" i="14" s="1"/>
  <c r="L82" i="14" s="1"/>
  <c r="M82" i="14" s="1"/>
  <c r="N82" i="14" s="1"/>
  <c r="I24" i="14"/>
  <c r="I23" i="14"/>
  <c r="J23" i="14"/>
  <c r="K23" i="14" s="1"/>
  <c r="L23" i="14" s="1"/>
  <c r="H18" i="14"/>
  <c r="I14" i="14"/>
  <c r="I18" i="14" s="1"/>
  <c r="H10" i="14"/>
  <c r="I9" i="14"/>
  <c r="J9" i="14"/>
  <c r="I8" i="14"/>
  <c r="J8" i="14" s="1"/>
  <c r="K8" i="14" s="1"/>
  <c r="L8" i="14" s="1"/>
  <c r="M8" i="14" s="1"/>
  <c r="N8" i="14" s="1"/>
  <c r="G65" i="14" s="1"/>
  <c r="H65" i="14" s="1"/>
  <c r="I65" i="14" s="1"/>
  <c r="J65" i="14" s="1"/>
  <c r="K65" i="14" s="1"/>
  <c r="L65" i="14" s="1"/>
  <c r="M65" i="14" s="1"/>
  <c r="N65" i="14" s="1"/>
  <c r="I6" i="14"/>
  <c r="J6" i="14"/>
  <c r="K6" i="14" s="1"/>
  <c r="L6" i="14" s="1"/>
  <c r="M6" i="14" s="1"/>
  <c r="N6" i="14" s="1"/>
  <c r="G63" i="14" s="1"/>
  <c r="H63" i="14" s="1"/>
  <c r="I63" i="14" s="1"/>
  <c r="J63" i="14" s="1"/>
  <c r="K63" i="14" s="1"/>
  <c r="L63" i="14" s="1"/>
  <c r="M63" i="14" s="1"/>
  <c r="N63" i="14" s="1"/>
  <c r="I5" i="14"/>
  <c r="J5" i="14" s="1"/>
  <c r="K5" i="14" s="1"/>
  <c r="F37" i="11"/>
  <c r="F29" i="11"/>
  <c r="F39" i="11"/>
  <c r="B22" i="6"/>
  <c r="E23" i="6"/>
  <c r="E50" i="6"/>
  <c r="J14" i="14"/>
  <c r="J42" i="14"/>
  <c r="K42" i="14" s="1"/>
  <c r="L42" i="14" s="1"/>
  <c r="M42" i="14" s="1"/>
  <c r="N42" i="14" s="1"/>
  <c r="G99" i="14" s="1"/>
  <c r="H99" i="14" s="1"/>
  <c r="I99" i="14" s="1"/>
  <c r="J99" i="14" s="1"/>
  <c r="K99" i="14" s="1"/>
  <c r="L99" i="14" s="1"/>
  <c r="M99" i="14" s="1"/>
  <c r="N99" i="14" s="1"/>
  <c r="H15" i="14"/>
  <c r="H17" i="14"/>
  <c r="J39" i="14"/>
  <c r="K39" i="14" s="1"/>
  <c r="L39" i="14" s="1"/>
  <c r="M39" i="14" s="1"/>
  <c r="N39" i="14" s="1"/>
  <c r="G96" i="14" s="1"/>
  <c r="H96" i="14" s="1"/>
  <c r="I96" i="14" s="1"/>
  <c r="J96" i="14" s="1"/>
  <c r="K96" i="14" s="1"/>
  <c r="L96" i="14" s="1"/>
  <c r="M96" i="14" s="1"/>
  <c r="N96" i="14" s="1"/>
  <c r="J14" i="7" l="1"/>
  <c r="L14" i="7" s="1"/>
  <c r="J11" i="7"/>
  <c r="L11" i="7" s="1"/>
  <c r="E10" i="6"/>
  <c r="J15" i="7"/>
  <c r="L15" i="7" s="1"/>
  <c r="F15" i="7"/>
  <c r="G15" i="7" s="1"/>
  <c r="F17" i="7"/>
  <c r="G17" i="7" s="1"/>
  <c r="J17" i="7"/>
  <c r="L17" i="7" s="1"/>
  <c r="F8" i="7"/>
  <c r="G8" i="7" s="1"/>
  <c r="J8" i="7"/>
  <c r="L8" i="7" s="1"/>
  <c r="I53" i="14"/>
  <c r="J18" i="7"/>
  <c r="L18" i="7" s="1"/>
  <c r="F41" i="5"/>
  <c r="E36" i="6" s="1"/>
  <c r="E54" i="6" s="1"/>
  <c r="K9" i="14"/>
  <c r="L9" i="14" s="1"/>
  <c r="M9" i="14" s="1"/>
  <c r="N9" i="14" s="1"/>
  <c r="G66" i="14" s="1"/>
  <c r="H66" i="14" s="1"/>
  <c r="I66" i="14" s="1"/>
  <c r="J66" i="14" s="1"/>
  <c r="K66" i="14" s="1"/>
  <c r="L66" i="14" s="1"/>
  <c r="M66" i="14" s="1"/>
  <c r="N66" i="14" s="1"/>
  <c r="J10" i="14"/>
  <c r="J24" i="14"/>
  <c r="I36" i="14"/>
  <c r="J13" i="7"/>
  <c r="L13" i="7" s="1"/>
  <c r="F13" i="7"/>
  <c r="G13" i="7" s="1"/>
  <c r="J38" i="14"/>
  <c r="I40" i="14"/>
  <c r="F10" i="7"/>
  <c r="G10" i="7" s="1"/>
  <c r="J10" i="7"/>
  <c r="L10" i="7" s="1"/>
  <c r="H19" i="14"/>
  <c r="K14" i="14"/>
  <c r="J18" i="14"/>
  <c r="K10" i="14"/>
  <c r="L5" i="14"/>
  <c r="J9" i="7"/>
  <c r="L9" i="7" s="1"/>
  <c r="J12" i="7"/>
  <c r="L12" i="7" s="1"/>
  <c r="I10" i="14"/>
  <c r="J50" i="14"/>
  <c r="M23" i="14"/>
  <c r="F113" i="20"/>
  <c r="M6" i="16"/>
  <c r="J7" i="7"/>
  <c r="L7" i="7" s="1"/>
  <c r="G7" i="7"/>
  <c r="H45" i="14"/>
  <c r="D10" i="6"/>
  <c r="J16" i="7"/>
  <c r="L16" i="7" s="1"/>
  <c r="F16" i="7"/>
  <c r="G16" i="7" s="1"/>
  <c r="G57" i="20"/>
  <c r="H57" i="20" s="1"/>
  <c r="G66" i="20"/>
  <c r="H66" i="20" s="1"/>
  <c r="G51" i="20"/>
  <c r="H51" i="20" s="1"/>
  <c r="H38" i="20"/>
  <c r="G35" i="20"/>
  <c r="H35" i="20" s="1"/>
  <c r="G99" i="20"/>
  <c r="H99" i="20" s="1"/>
  <c r="H61" i="20"/>
  <c r="G110" i="20"/>
  <c r="H110" i="20" s="1"/>
  <c r="G18" i="20"/>
  <c r="G83" i="20"/>
  <c r="H83" i="20" s="1"/>
  <c r="G77" i="20"/>
  <c r="H77" i="20" s="1"/>
  <c r="H22" i="20"/>
  <c r="E16" i="6" l="1"/>
  <c r="E22" i="6" s="1"/>
  <c r="E25" i="6" s="1"/>
  <c r="E27" i="6" s="1"/>
  <c r="E29" i="6" s="1"/>
  <c r="D16" i="6"/>
  <c r="D22" i="6" s="1"/>
  <c r="D25" i="6" s="1"/>
  <c r="D27" i="6" s="1"/>
  <c r="D29" i="6" s="1"/>
  <c r="G19" i="7"/>
  <c r="L19" i="7"/>
  <c r="M10" i="16"/>
  <c r="M13" i="16" s="1"/>
  <c r="H47" i="14"/>
  <c r="H55" i="14" s="1"/>
  <c r="E35" i="6"/>
  <c r="E37" i="6" s="1"/>
  <c r="E39" i="6" s="1"/>
  <c r="N23" i="14"/>
  <c r="L14" i="14"/>
  <c r="K18" i="14"/>
  <c r="I45" i="14"/>
  <c r="J53" i="14"/>
  <c r="K50" i="14"/>
  <c r="L10" i="14"/>
  <c r="M5" i="14"/>
  <c r="H56" i="14"/>
  <c r="K38" i="14"/>
  <c r="J40" i="14"/>
  <c r="K24" i="14"/>
  <c r="J36" i="14"/>
  <c r="I17" i="14"/>
  <c r="I15" i="14"/>
  <c r="I19" i="14" s="1"/>
  <c r="I47" i="14" s="1"/>
  <c r="K17" i="14"/>
  <c r="K15" i="14"/>
  <c r="K19" i="14" s="1"/>
  <c r="J15" i="14"/>
  <c r="J17" i="14"/>
  <c r="H18" i="20"/>
  <c r="G113" i="20"/>
  <c r="H113" i="20" s="1"/>
  <c r="E31" i="6" l="1"/>
  <c r="E42" i="6"/>
  <c r="H36" i="6" s="1"/>
  <c r="E46" i="6" s="1" a="1"/>
  <c r="E46" i="6" s="1"/>
  <c r="E49" i="6" s="1"/>
  <c r="E52" i="6" s="1"/>
  <c r="E55" i="6" s="1"/>
  <c r="E56" i="6"/>
  <c r="M12" i="16"/>
  <c r="J45" i="14"/>
  <c r="L24" i="14"/>
  <c r="K36" i="14"/>
  <c r="L38" i="14"/>
  <c r="K40" i="14"/>
  <c r="L17" i="14"/>
  <c r="L15" i="14"/>
  <c r="L19" i="14" s="1"/>
  <c r="K53" i="14"/>
  <c r="L50" i="14"/>
  <c r="M14" i="14"/>
  <c r="L18" i="14"/>
  <c r="I56" i="14"/>
  <c r="I55" i="14"/>
  <c r="J19" i="14"/>
  <c r="M10" i="14"/>
  <c r="N5" i="14"/>
  <c r="G80" i="14"/>
  <c r="E57" i="6" l="1"/>
  <c r="J47" i="14"/>
  <c r="J55" i="14" s="1"/>
  <c r="K45" i="14"/>
  <c r="K47" i="14" s="1"/>
  <c r="M15" i="14"/>
  <c r="M17" i="14"/>
  <c r="K55" i="14"/>
  <c r="K56" i="14"/>
  <c r="H80" i="14"/>
  <c r="G62" i="14"/>
  <c r="N10" i="14"/>
  <c r="M38" i="14"/>
  <c r="L40" i="14"/>
  <c r="N14" i="14"/>
  <c r="M18" i="14"/>
  <c r="L53" i="14"/>
  <c r="M50" i="14"/>
  <c r="M24" i="14"/>
  <c r="L36" i="14"/>
  <c r="L45" i="14" l="1"/>
  <c r="L47" i="14" s="1"/>
  <c r="L55" i="14" s="1"/>
  <c r="J56" i="14"/>
  <c r="N24" i="14"/>
  <c r="M36" i="14"/>
  <c r="M45" i="14" s="1"/>
  <c r="N17" i="14"/>
  <c r="N15" i="14"/>
  <c r="H62" i="14"/>
  <c r="G67" i="14"/>
  <c r="G74" i="14" s="1"/>
  <c r="N18" i="14"/>
  <c r="G71" i="14"/>
  <c r="I80" i="14"/>
  <c r="M53" i="14"/>
  <c r="N50" i="14"/>
  <c r="M40" i="14"/>
  <c r="N38" i="14"/>
  <c r="M19" i="14"/>
  <c r="N19" i="14" l="1"/>
  <c r="L56" i="14"/>
  <c r="G95" i="14"/>
  <c r="N40" i="14"/>
  <c r="I62" i="14"/>
  <c r="H67" i="14"/>
  <c r="H74" i="14" s="1"/>
  <c r="H71" i="14"/>
  <c r="G75" i="14"/>
  <c r="G72" i="14"/>
  <c r="G76" i="14" s="1"/>
  <c r="J80" i="14"/>
  <c r="G81" i="14"/>
  <c r="N36" i="14"/>
  <c r="N45" i="14" s="1"/>
  <c r="N47" i="14" s="1"/>
  <c r="G107" i="14"/>
  <c r="N53" i="14"/>
  <c r="M47" i="14"/>
  <c r="N55" i="14" l="1"/>
  <c r="N56" i="14"/>
  <c r="H81" i="14"/>
  <c r="G93" i="14"/>
  <c r="H107" i="14"/>
  <c r="G110" i="14"/>
  <c r="K80" i="14"/>
  <c r="M56" i="14"/>
  <c r="M55" i="14"/>
  <c r="I67" i="14"/>
  <c r="I74" i="14" s="1"/>
  <c r="J62" i="14"/>
  <c r="I71" i="14"/>
  <c r="H72" i="14"/>
  <c r="H75" i="14"/>
  <c r="H95" i="14"/>
  <c r="G97" i="14"/>
  <c r="G102" i="14" l="1"/>
  <c r="G104" i="14" s="1"/>
  <c r="G113" i="14" s="1"/>
  <c r="H76" i="14"/>
  <c r="L80" i="14"/>
  <c r="I81" i="14"/>
  <c r="H93" i="14"/>
  <c r="I75" i="14"/>
  <c r="I72" i="14"/>
  <c r="J71" i="14"/>
  <c r="H97" i="14"/>
  <c r="I95" i="14"/>
  <c r="J67" i="14"/>
  <c r="J74" i="14" s="1"/>
  <c r="K62" i="14"/>
  <c r="H110" i="14"/>
  <c r="I107" i="14"/>
  <c r="G112" i="14" l="1"/>
  <c r="K71" i="14"/>
  <c r="J75" i="14"/>
  <c r="J72" i="14"/>
  <c r="J76" i="14" s="1"/>
  <c r="I110" i="14"/>
  <c r="J107" i="14"/>
  <c r="I97" i="14"/>
  <c r="J95" i="14"/>
  <c r="M80" i="14"/>
  <c r="H102" i="14"/>
  <c r="H104" i="14" s="1"/>
  <c r="K67" i="14"/>
  <c r="K74" i="14" s="1"/>
  <c r="L62" i="14"/>
  <c r="J81" i="14"/>
  <c r="I93" i="14"/>
  <c r="I102" i="14" s="1"/>
  <c r="I76" i="14"/>
  <c r="I104" i="14" l="1"/>
  <c r="H112" i="14"/>
  <c r="H113" i="14"/>
  <c r="K95" i="14"/>
  <c r="J97" i="14"/>
  <c r="I113" i="14"/>
  <c r="I112" i="14"/>
  <c r="K81" i="14"/>
  <c r="J93" i="14"/>
  <c r="J110" i="14"/>
  <c r="K107" i="14"/>
  <c r="L71" i="14"/>
  <c r="K75" i="14"/>
  <c r="K72" i="14"/>
  <c r="K76" i="14" s="1"/>
  <c r="M62" i="14"/>
  <c r="L67" i="14"/>
  <c r="L74" i="14" s="1"/>
  <c r="N80" i="14"/>
  <c r="M67" i="14" l="1"/>
  <c r="M74" i="14" s="1"/>
  <c r="N62" i="14"/>
  <c r="N67" i="14" s="1"/>
  <c r="N74" i="14" s="1"/>
  <c r="L95" i="14"/>
  <c r="K97" i="14"/>
  <c r="M71" i="14"/>
  <c r="L72" i="14"/>
  <c r="L75" i="14"/>
  <c r="L81" i="14"/>
  <c r="K93" i="14"/>
  <c r="L107" i="14"/>
  <c r="K110" i="14"/>
  <c r="J102" i="14"/>
  <c r="J104" i="14" s="1"/>
  <c r="M81" i="14" l="1"/>
  <c r="L93" i="14"/>
  <c r="L97" i="14"/>
  <c r="M95" i="14"/>
  <c r="J113" i="14"/>
  <c r="J112" i="14"/>
  <c r="L110" i="14"/>
  <c r="M107" i="14"/>
  <c r="L76" i="14"/>
  <c r="K102" i="14"/>
  <c r="K104" i="14" s="1"/>
  <c r="N71" i="14"/>
  <c r="M72" i="14"/>
  <c r="M76" i="14" s="1"/>
  <c r="M75" i="14"/>
  <c r="N95" i="14" l="1"/>
  <c r="N97" i="14" s="1"/>
  <c r="M97" i="14"/>
  <c r="L102" i="14"/>
  <c r="L104" i="14" s="1"/>
  <c r="N107" i="14"/>
  <c r="N110" i="14" s="1"/>
  <c r="M110" i="14"/>
  <c r="N75" i="14"/>
  <c r="N72" i="14"/>
  <c r="N76" i="14" s="1"/>
  <c r="K112" i="14"/>
  <c r="K113" i="14"/>
  <c r="N81" i="14"/>
  <c r="N93" i="14" s="1"/>
  <c r="N102" i="14" s="1"/>
  <c r="M93" i="14"/>
  <c r="L112" i="14" l="1"/>
  <c r="L113" i="14"/>
  <c r="N104" i="14"/>
  <c r="M102" i="14"/>
  <c r="M104" i="14" s="1"/>
  <c r="N112" i="14" l="1"/>
  <c r="N113" i="14"/>
  <c r="M112" i="14"/>
  <c r="M11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E6" authorId="0" shapeId="0" xr:uid="{00000000-0006-0000-0400-000001000000}">
      <text>
        <r>
          <rPr>
            <sz val="9"/>
            <color indexed="81"/>
            <rFont val="Tahoma"/>
            <family val="2"/>
          </rPr>
          <t>Type "Yes" or "No" into cell for form to calculate correctly.</t>
        </r>
        <r>
          <rPr>
            <b/>
            <sz val="9"/>
            <color indexed="81"/>
            <rFont val="Tahoma"/>
            <family val="2"/>
          </rPr>
          <t xml:space="preserve">
</t>
        </r>
      </text>
    </comment>
  </commentList>
</comments>
</file>

<file path=xl/sharedStrings.xml><?xml version="1.0" encoding="utf-8"?>
<sst xmlns="http://schemas.openxmlformats.org/spreadsheetml/2006/main" count="645" uniqueCount="375">
  <si>
    <t>SUBTOTAL</t>
  </si>
  <si>
    <t>Accounting</t>
  </si>
  <si>
    <t>Marketing</t>
  </si>
  <si>
    <t>Market Study</t>
  </si>
  <si>
    <t>Construction Loan Fees</t>
  </si>
  <si>
    <t>Accessory Building</t>
  </si>
  <si>
    <t>Equipment and Furnishings</t>
  </si>
  <si>
    <t>New Building</t>
  </si>
  <si>
    <t>Demolition</t>
  </si>
  <si>
    <t>Existing Structures</t>
  </si>
  <si>
    <t>Land</t>
  </si>
  <si>
    <t>Acquisition Costs:</t>
  </si>
  <si>
    <t>Acquisition</t>
  </si>
  <si>
    <t>Eligible Basis</t>
  </si>
  <si>
    <t>Residential Portion Only</t>
  </si>
  <si>
    <t>Construction and Bridge Financing</t>
  </si>
  <si>
    <t>Name of Lender</t>
  </si>
  <si>
    <t>Amount</t>
  </si>
  <si>
    <t>Interest Rate</t>
  </si>
  <si>
    <t>Terms of Loan</t>
  </si>
  <si>
    <t>Permanent Financing/Loans</t>
  </si>
  <si>
    <t>Annual Debt Service Cost</t>
  </si>
  <si>
    <t>Amort. Period</t>
  </si>
  <si>
    <t>Term of Loan</t>
  </si>
  <si>
    <t>Total</t>
  </si>
  <si>
    <t>Grants and Subsidies</t>
  </si>
  <si>
    <t>Type of Grant</t>
  </si>
  <si>
    <t>Source</t>
  </si>
  <si>
    <t>Other Sources (General Partner Loans or Equity, etc)</t>
  </si>
  <si>
    <t>Description</t>
  </si>
  <si>
    <t>TOTAL PERMANENT SOURCES EXCLUDING EQUITY</t>
  </si>
  <si>
    <r>
      <t xml:space="preserve">BALANCE </t>
    </r>
    <r>
      <rPr>
        <i/>
        <sz val="10"/>
        <color indexed="8"/>
        <rFont val="Calibri"/>
        <family val="2"/>
      </rPr>
      <t>(should be zero)</t>
    </r>
  </si>
  <si>
    <t>Equity Amount</t>
  </si>
  <si>
    <t>* 10 years</t>
  </si>
  <si>
    <t>* Tax Credit Factor</t>
  </si>
  <si>
    <t>Maximum Annual Credit Amount</t>
  </si>
  <si>
    <t>FINAL SOURCES AND USES</t>
  </si>
  <si>
    <t>Maximum Credit per Credit Reservation Contract (if applicable)</t>
  </si>
  <si>
    <t>Maximum Annual Credit Amount based on Equity Gap</t>
  </si>
  <si>
    <r>
      <rPr>
        <sz val="10"/>
        <color indexed="8"/>
        <rFont val="Calibri"/>
        <family val="2"/>
      </rPr>
      <t>÷</t>
    </r>
    <r>
      <rPr>
        <sz val="10"/>
        <color indexed="8"/>
        <rFont val="Arial"/>
        <family val="2"/>
      </rPr>
      <t xml:space="preserve"> 10 Years</t>
    </r>
  </si>
  <si>
    <r>
      <rPr>
        <sz val="10"/>
        <color indexed="8"/>
        <rFont val="Calibri"/>
        <family val="2"/>
      </rPr>
      <t xml:space="preserve">÷ </t>
    </r>
    <r>
      <rPr>
        <sz val="10"/>
        <color indexed="8"/>
        <rFont val="Arial"/>
        <family val="2"/>
      </rPr>
      <t xml:space="preserve">Tax Credit Factor </t>
    </r>
    <r>
      <rPr>
        <i/>
        <sz val="10"/>
        <color indexed="8"/>
        <rFont val="Calibri"/>
        <family val="2"/>
      </rPr>
      <t>(as actually obtained or as originally selected in Application, whichever is larger)</t>
    </r>
  </si>
  <si>
    <t>Equity Gap</t>
  </si>
  <si>
    <t>Equity Gap Calculation</t>
  </si>
  <si>
    <t>Maximum Annual Credit Amount Requested based on Qualified Basis</t>
  </si>
  <si>
    <r>
      <t xml:space="preserve">* Actual Applicable Percentage </t>
    </r>
    <r>
      <rPr>
        <i/>
        <sz val="9"/>
        <color indexed="8"/>
        <rFont val="Calibri"/>
        <family val="2"/>
      </rPr>
      <t>(as published under Section 42(b)(2))</t>
    </r>
  </si>
  <si>
    <t>Qualified Basis</t>
  </si>
  <si>
    <r>
      <t xml:space="preserve">* Applicable Fraction </t>
    </r>
    <r>
      <rPr>
        <i/>
        <sz val="9"/>
        <color indexed="8"/>
        <rFont val="Calibri"/>
        <family val="2"/>
      </rPr>
      <t>(lesser of Project's Unit Fraction or Floor Space Fraction)</t>
    </r>
  </si>
  <si>
    <t>Adjusted Eligible Basis</t>
  </si>
  <si>
    <r>
      <t xml:space="preserve">- Historic Rehabilitation Tax Credit </t>
    </r>
    <r>
      <rPr>
        <i/>
        <sz val="9"/>
        <color indexed="8"/>
        <rFont val="Calibri"/>
        <family val="2"/>
      </rPr>
      <t>(Residential Portion only)</t>
    </r>
  </si>
  <si>
    <t>- Costs of non-qualifying Units of higher quality or excess costs of non-qualifying Units</t>
  </si>
  <si>
    <t>- Non-qualified, non-recourse financing</t>
  </si>
  <si>
    <t>Rehab/New Construction</t>
  </si>
  <si>
    <t>Eligible Basis Credit Calculation</t>
  </si>
  <si>
    <t>YES/NO</t>
  </si>
  <si>
    <t>Is project located in a DDA, QCT, an eligible Rural Area as defined in LIHTC Policies or has it been otherwise deemed eligible for the 130% basis boost by the Commission?</t>
  </si>
  <si>
    <t>130% Eligible Basis "Boost"</t>
  </si>
  <si>
    <t>TOTALS FOR ALL BUILDINGS</t>
  </si>
  <si>
    <t>Actual Placed in Service Date</t>
  </si>
  <si>
    <t>Applicable Fraction</t>
  </si>
  <si>
    <t>Rehab / New Construction</t>
  </si>
  <si>
    <t>Qualified Basis must be determined on a Building by Building basis.  Complete the table below for EACH building in the Project.  Add rows to the table if necessary.</t>
  </si>
  <si>
    <r>
      <t xml:space="preserve">List all sources of actual and anticipated funds </t>
    </r>
    <r>
      <rPr>
        <u/>
        <sz val="11"/>
        <rFont val="Calibri"/>
        <family val="2"/>
      </rPr>
      <t>except equity from Housing Credit</t>
    </r>
    <r>
      <rPr>
        <sz val="11"/>
        <rFont val="Calibri"/>
        <family val="2"/>
      </rPr>
      <t>.  Your list must include all federal, state, and local subsidies you have received or expect to receive with respect to the Project.</t>
    </r>
  </si>
  <si>
    <t>No</t>
  </si>
  <si>
    <t>Yes,</t>
  </si>
  <si>
    <t>Amount:</t>
  </si>
  <si>
    <t>Amount of aggregate basis of the Building(s) and Land in the Project being financed with tax-exempt bonds (i.e. tax-exempt bond amount):</t>
  </si>
  <si>
    <t>Total aggregate basis of the Building(s) and Land:</t>
  </si>
  <si>
    <t>Percentage of aggregate basis being financed with tax-exempt bonds:</t>
  </si>
  <si>
    <t>Issuer of Tax-Exempt Bond Financing:</t>
  </si>
  <si>
    <t>Bond Closing Date:</t>
  </si>
  <si>
    <t>Actual Commercial Cost</t>
  </si>
  <si>
    <t>Actual Residential Cost</t>
  </si>
  <si>
    <t>TOTAL COMMERCIAL SOURCES</t>
  </si>
  <si>
    <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t>
  </si>
  <si>
    <t>General Partner(s)</t>
  </si>
  <si>
    <t>Party(ies) to a Joint Venture</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</si>
  <si>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</si>
  <si>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</si>
  <si>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</si>
  <si>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</si>
  <si>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</si>
  <si>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</si>
  <si>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</si>
  <si>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</si>
  <si>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</si>
  <si>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</si>
  <si>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Syndicator(s)</t>
  </si>
  <si>
    <t>General Contractor(s)</t>
  </si>
  <si>
    <t>Project Management Consultant(s)</t>
  </si>
  <si>
    <t>Engineer(s)</t>
  </si>
  <si>
    <t>Material Supplier(s)</t>
  </si>
  <si>
    <t>Property Manager(s)</t>
  </si>
  <si>
    <t>Other: ___</t>
  </si>
  <si>
    <t>Explanation of identified Identities of Interest:</t>
  </si>
  <si>
    <t>REVENUES</t>
  </si>
  <si>
    <t>Year 1</t>
  </si>
  <si>
    <t>Year 2</t>
  </si>
  <si>
    <t>Year 3</t>
  </si>
  <si>
    <t>Year 4</t>
  </si>
  <si>
    <t>Year 5</t>
  </si>
  <si>
    <t>Year 6</t>
  </si>
  <si>
    <t>Year 7</t>
  </si>
  <si>
    <t xml:space="preserve">Residential Income </t>
  </si>
  <si>
    <t>Inflation Factor</t>
  </si>
  <si>
    <t>Annual Gross Tenant Paid Rental Income</t>
  </si>
  <si>
    <t>per year</t>
  </si>
  <si>
    <t>Annual Gross Rental Subsidy Income</t>
  </si>
  <si>
    <t>Total Annual Operating Subsidy Sources</t>
  </si>
  <si>
    <t>Other:</t>
  </si>
  <si>
    <t>Total Residential Income</t>
  </si>
  <si>
    <t>=</t>
  </si>
  <si>
    <t>Total Annual Service Funding</t>
  </si>
  <si>
    <t>Total Non-Residential Income</t>
  </si>
  <si>
    <t>TOTAL PROJECT INCOME</t>
  </si>
  <si>
    <t>Less Residential Vacancy</t>
  </si>
  <si>
    <t>Vacancy Rate</t>
  </si>
  <si>
    <t xml:space="preserve">Less Non-Residential Vacancy </t>
  </si>
  <si>
    <t>EFFECTIVE GROSS INCOME (EGI)</t>
  </si>
  <si>
    <t xml:space="preserve">EXPENSES </t>
  </si>
  <si>
    <t xml:space="preserve">Operating Expenses- </t>
  </si>
  <si>
    <t>Heat</t>
  </si>
  <si>
    <t>Electric</t>
  </si>
  <si>
    <t>Water &amp; Sewer</t>
  </si>
  <si>
    <t>Garbage Removal</t>
  </si>
  <si>
    <t>Contract Repairs</t>
  </si>
  <si>
    <t xml:space="preserve">Maintenance and janitorial </t>
  </si>
  <si>
    <t>Management - Off-site</t>
  </si>
  <si>
    <t>Management - On-site</t>
  </si>
  <si>
    <t>Insurance</t>
  </si>
  <si>
    <t>Real Estate Taxes</t>
  </si>
  <si>
    <t>Other</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</si>
  <si>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</si>
  <si>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</si>
  <si>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</si>
  <si>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</si>
  <si>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</si>
  <si>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</si>
  <si>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</si>
  <si>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</si>
  <si>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 on</t>
  </si>
  <si>
    <t>Loan Amount</t>
  </si>
  <si>
    <t>Rate (%)</t>
  </si>
  <si>
    <t>Amortization (years)</t>
  </si>
  <si>
    <t>Lender</t>
  </si>
  <si>
    <t>TOTAL DEBT SERVICE</t>
  </si>
  <si>
    <t>Projected Gross Cash Flow</t>
  </si>
  <si>
    <t>Debt Coverage Ratio (DCR)</t>
  </si>
  <si>
    <t>Year 8</t>
  </si>
  <si>
    <t>Year 9</t>
  </si>
  <si>
    <t>Year 10</t>
  </si>
  <si>
    <t>Year 11</t>
  </si>
  <si>
    <t>Year 12</t>
  </si>
  <si>
    <t>Year 13</t>
  </si>
  <si>
    <t>Year 14</t>
  </si>
  <si>
    <t>Year 15</t>
  </si>
  <si>
    <t>Please attach a copy of the Developer Contract, each Consultant contract, and an itemized statement apportioning the amount of Developer Fee and/or Consultant Fees earned in relation to the services provided.</t>
  </si>
  <si>
    <t>Managing Member(s) of LLC</t>
  </si>
  <si>
    <t xml:space="preserve">  Property Manager</t>
  </si>
  <si>
    <t>Board Member(s)</t>
  </si>
  <si>
    <t>Ownership Entity</t>
  </si>
  <si>
    <t>Project Sponsor/Developer</t>
  </si>
  <si>
    <t xml:space="preserve"> Project Sponsor/Developer</t>
  </si>
  <si>
    <t>Seller/Lessor of Land or Building(s) included in Project</t>
  </si>
  <si>
    <t>Other:___</t>
  </si>
  <si>
    <t>Company Member(s) and/or Managers of LLC</t>
  </si>
  <si>
    <t>Company Member(s) and/or Manager(s) of LLC</t>
  </si>
  <si>
    <t>Liens</t>
  </si>
  <si>
    <t>Closing, Title &amp; Recording Costs</t>
  </si>
  <si>
    <t>Environmental Abatement (Building)</t>
  </si>
  <si>
    <t>Environmental Abatement (Land)</t>
  </si>
  <si>
    <t>Bond Premium</t>
  </si>
  <si>
    <t>Geotechnical Study</t>
  </si>
  <si>
    <t>Developer Fee</t>
  </si>
  <si>
    <t>Real Estate Tax</t>
  </si>
  <si>
    <t>Relocation</t>
  </si>
  <si>
    <t>Bidding Costs</t>
  </si>
  <si>
    <t>Permits, Fees &amp; Hookups</t>
  </si>
  <si>
    <t>Impact/Mitigation Fees</t>
  </si>
  <si>
    <t>Development Period Utilities</t>
  </si>
  <si>
    <t>*Bridge Loan Fees</t>
  </si>
  <si>
    <t>*Bridge Loan Interest</t>
  </si>
  <si>
    <t>Permanent Loan Fees</t>
  </si>
  <si>
    <t>State HTF Fees</t>
  </si>
  <si>
    <t>LIHTC Fees</t>
  </si>
  <si>
    <t>*Operating Reserves</t>
  </si>
  <si>
    <t>*Replacement Reserves</t>
  </si>
  <si>
    <t>- Federal Grants and/or below-market Federal Loans</t>
  </si>
  <si>
    <t xml:space="preserve">* DDA, QCT, Rural Area or Commission Approved Basis Boost </t>
  </si>
  <si>
    <r>
      <t xml:space="preserve">Total Residential Project Costs </t>
    </r>
    <r>
      <rPr>
        <i/>
        <sz val="8"/>
        <color indexed="8"/>
        <rFont val="Arial"/>
        <family val="2"/>
      </rPr>
      <t>(from A-1)</t>
    </r>
  </si>
  <si>
    <t>Total Residential Permanent Sources excluding LIHTC Equity</t>
  </si>
  <si>
    <t>+ Equity from LIHTCs</t>
  </si>
  <si>
    <t>- Total Residential Project Costs</t>
  </si>
  <si>
    <r>
      <t xml:space="preserve">Total Eligible Basis </t>
    </r>
    <r>
      <rPr>
        <i/>
        <sz val="9"/>
        <color indexed="8"/>
        <rFont val="Calibri"/>
        <family val="2"/>
      </rPr>
      <t>(from A-1)</t>
    </r>
  </si>
  <si>
    <t>Exhibit B
Identity of Interest Information</t>
  </si>
  <si>
    <t>EXHIBIT D
15 year Pro Forma</t>
  </si>
  <si>
    <t>EXHIBIT E
Developer Services Agreement(s)</t>
  </si>
  <si>
    <t>EXHIBIT A-4
Sources of Funds - Commercial</t>
  </si>
  <si>
    <t>EXHIBIT A-3
Itemized Costs Certification - Commercial</t>
  </si>
  <si>
    <t>EXHIBIT A-2
Sources of Funds - Residential</t>
  </si>
  <si>
    <t>EXHIBIT A-5
Eligible Basis and LIHTC Calculations</t>
  </si>
  <si>
    <r>
      <t xml:space="preserve">EXHIBIT A-6
Qualified Basis by Building
</t>
    </r>
    <r>
      <rPr>
        <sz val="10"/>
        <rFont val="Calibri"/>
        <family val="2"/>
      </rPr>
      <t>Residential Portion Only</t>
    </r>
  </si>
  <si>
    <r>
      <t xml:space="preserve">- Less Total Permanent Residential Sources excluding LIHTC Equity </t>
    </r>
    <r>
      <rPr>
        <i/>
        <sz val="8"/>
        <color indexed="8"/>
        <rFont val="Calibri"/>
        <family val="2"/>
      </rPr>
      <t>(from A-2)</t>
    </r>
  </si>
  <si>
    <t>- Land</t>
  </si>
  <si>
    <t>- Capitalized Reserves</t>
  </si>
  <si>
    <t>In order to improve our analysis of factors that influence Total Development Costs, please fill in the following information:</t>
  </si>
  <si>
    <t>Number of Units by Building Type:</t>
  </si>
  <si>
    <t>Wage Rate Requirements</t>
  </si>
  <si>
    <t>Single Family Detached</t>
  </si>
  <si>
    <t>State Prevailing Wages - Residential</t>
  </si>
  <si>
    <t>Townhouse/Duplex</t>
  </si>
  <si>
    <t>State Prevailing Wages - Commercial</t>
  </si>
  <si>
    <t>Walk-Up/Garden Style Apartments</t>
  </si>
  <si>
    <t>Davis Bacon Wages - Residential</t>
  </si>
  <si>
    <t>Low-Rise (2-3 stories with elevator)</t>
  </si>
  <si>
    <t>Davis Bacon Wages - Commercial</t>
  </si>
  <si>
    <t>No wage requirements</t>
  </si>
  <si>
    <t>Parking</t>
  </si>
  <si>
    <t xml:space="preserve">  Number of Structured Parking Stalls (Residential Only)</t>
  </si>
  <si>
    <r>
      <t xml:space="preserve">Total Residential Project Cost </t>
    </r>
    <r>
      <rPr>
        <b/>
        <sz val="9"/>
        <color indexed="8"/>
        <rFont val="Calibri"/>
        <family val="2"/>
      </rPr>
      <t>(</t>
    </r>
    <r>
      <rPr>
        <b/>
        <i/>
        <sz val="9"/>
        <color indexed="8"/>
        <rFont val="Calibri"/>
        <family val="2"/>
      </rPr>
      <t>from A-1</t>
    </r>
    <r>
      <rPr>
        <b/>
        <sz val="9"/>
        <color indexed="8"/>
        <rFont val="Calibri"/>
        <family val="2"/>
      </rPr>
      <t>)</t>
    </r>
  </si>
  <si>
    <t>Final Total Development Cost</t>
  </si>
  <si>
    <t>Project's Total Development Cost at Credit Reservation or as amended</t>
  </si>
  <si>
    <r>
      <t xml:space="preserve">Total Development Cost </t>
    </r>
    <r>
      <rPr>
        <b/>
        <sz val="11"/>
        <color indexed="8"/>
        <rFont val="Calibri"/>
        <family val="2"/>
      </rPr>
      <t>change from Application to Final Cost Cert</t>
    </r>
  </si>
  <si>
    <t>% Change</t>
  </si>
  <si>
    <t>Note:  Any costs in excess of the Project's Total Development Cost at Credit Reservation or as amended will not be recognized for the purposes of calculating the Maximum Developer Fee.</t>
  </si>
  <si>
    <t>Gross Residential Square Footage</t>
  </si>
  <si>
    <t>Low-income Housing Units</t>
  </si>
  <si>
    <t>square feet</t>
  </si>
  <si>
    <t>Common Area Units (Unrestricted Manager's Units)</t>
  </si>
  <si>
    <t>Market Rate Housing Units</t>
  </si>
  <si>
    <t>Structured Residential Parking</t>
  </si>
  <si>
    <t>Total Project Square Footage</t>
  </si>
  <si>
    <t>Exhibit A- 7
Total Development Cost Limit Compliance</t>
  </si>
  <si>
    <t>Exhibit C
Square Footage Summary</t>
  </si>
  <si>
    <t>Studio</t>
  </si>
  <si>
    <t>One Bedroom</t>
  </si>
  <si>
    <t>Two Bedroom</t>
  </si>
  <si>
    <t>Three Bedroom</t>
  </si>
  <si>
    <t>Four Bedroom</t>
  </si>
  <si>
    <t>Total Net Residential Square Footage</t>
  </si>
  <si>
    <t>Square Footage by Number of Bedrooms</t>
  </si>
  <si>
    <t>Total Maximum Annual Credit Amount Requested based on Qualified Basis (4% + 9%)</t>
  </si>
  <si>
    <r>
      <t>Final Maximum Annual Credit Amount</t>
    </r>
    <r>
      <rPr>
        <i/>
        <sz val="8"/>
        <color indexed="8"/>
        <rFont val="Arial"/>
        <family val="2"/>
      </rPr>
      <t xml:space="preserve"> (least of E26, E40 or E42)</t>
    </r>
  </si>
  <si>
    <t>EXHIBIT A-8
Bond Financing</t>
  </si>
  <si>
    <t>*Italicized items are considered Intermediary Costs or Capitalized Reserves and may not be included in Eligible Basis or in the Total Project Costs for the purposes of calculating the Maximum Developer Fees.</t>
  </si>
  <si>
    <t>If the Project is not 100% low-income units, please complete the following to determine the Applicable Fraction by building</t>
  </si>
  <si>
    <t>Unit Fraction</t>
  </si>
  <si>
    <t>Floor Space Fraction</t>
  </si>
  <si>
    <t># of Low-Income Units</t>
  </si>
  <si>
    <t># of Market-Rate Units</t>
  </si>
  <si>
    <t>Square Footage of Low-Income Units</t>
  </si>
  <si>
    <t>Square Footage of Market-Rate Units</t>
  </si>
  <si>
    <r>
      <t xml:space="preserve">QCT/DDA/State Basis Boost
</t>
    </r>
    <r>
      <rPr>
        <b/>
        <sz val="8"/>
        <rFont val="Calibri"/>
        <family val="2"/>
      </rPr>
      <t>(enter 100% or 130%)</t>
    </r>
  </si>
  <si>
    <r>
      <t xml:space="preserve">List all sources of actual and anticipated funds for the Commercial portions of the project.  </t>
    </r>
    <r>
      <rPr>
        <u/>
        <sz val="10"/>
        <rFont val="Calibri"/>
        <family val="2"/>
      </rPr>
      <t>Do not include equity from Housing Credit.</t>
    </r>
    <r>
      <rPr>
        <sz val="10"/>
        <rFont val="Calibri"/>
        <family val="2"/>
      </rPr>
      <t xml:space="preserve">  Do not include sources that have paid for Commercial space that is not under the ownership of the Tax Credit Partnership/LLC.
</t>
    </r>
  </si>
  <si>
    <t>R  E  S  I  D  E  N  T  I  A  L</t>
  </si>
  <si>
    <t>Total Residential Project Cost</t>
  </si>
  <si>
    <t>New Construction/ Rehab</t>
  </si>
  <si>
    <t>Extension payment</t>
  </si>
  <si>
    <t xml:space="preserve">Other: _____________   </t>
  </si>
  <si>
    <t>Construction:</t>
  </si>
  <si>
    <t>Rehabilitation</t>
  </si>
  <si>
    <t>Site Work / Infrastructure</t>
  </si>
  <si>
    <t>Off site Infrastructure</t>
  </si>
  <si>
    <t>Sales Tax</t>
  </si>
  <si>
    <t>Soft Costs:</t>
  </si>
  <si>
    <t xml:space="preserve">Buyer's Appraisal </t>
  </si>
  <si>
    <t>Architect</t>
  </si>
  <si>
    <t>Engineering</t>
  </si>
  <si>
    <t xml:space="preserve">Environmental Assessment </t>
  </si>
  <si>
    <t>Boundary &amp; Topographic Survey</t>
  </si>
  <si>
    <t>Legal - Real Estate</t>
  </si>
  <si>
    <t>Project Management / Dev Consultant Fees</t>
  </si>
  <si>
    <t>Other Consultants: ______________</t>
  </si>
  <si>
    <t>Pre-Development / Bridge Financing</t>
  </si>
  <si>
    <t>Construction Financing</t>
  </si>
  <si>
    <t>Construction Loan Expenses (Appraisal, 3rd Party Rpts)</t>
  </si>
  <si>
    <t>Construction Loan Legal</t>
  </si>
  <si>
    <t>Construction Period Interest</t>
  </si>
  <si>
    <t>Lease-up Period Interest</t>
  </si>
  <si>
    <t>Permanent Financing</t>
  </si>
  <si>
    <t>Permanent Loan Expenses (Appraisal, 3rd Party Rpts)</t>
  </si>
  <si>
    <t>Permanent Loan Legal</t>
  </si>
  <si>
    <t>*LIHTC Legal (Syndication/Organizational)</t>
  </si>
  <si>
    <t>*LIHTC Owners Title Policy</t>
  </si>
  <si>
    <t>Capitalized Reserves</t>
  </si>
  <si>
    <t>*Other Reserves: _____________________</t>
  </si>
  <si>
    <t>Other Development Costs</t>
  </si>
  <si>
    <t xml:space="preserve">Insurance </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</si>
  <si>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</si>
  <si>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</si>
  <si>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</si>
  <si>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</si>
  <si>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</si>
  <si>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</si>
  <si>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</si>
  <si>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</si>
  <si>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</si>
  <si>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</si>
  <si>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</si>
  <si>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</si>
  <si>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</si>
  <si>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 xml:space="preserve">Project Name: </t>
  </si>
  <si>
    <t xml:space="preserve">
EXHIBIT A-1
ITEMIZED COST CERTIFICATION - RESIDENTIAL
&amp; 
ELIGIBLE BASIS</t>
  </si>
  <si>
    <t>Total Residential + Commercial Costs</t>
  </si>
  <si>
    <r>
      <t xml:space="preserve">Commercial costs should be included </t>
    </r>
    <r>
      <rPr>
        <b/>
        <sz val="10"/>
        <rFont val="Calibri"/>
        <family val="2"/>
      </rPr>
      <t>only</t>
    </r>
    <r>
      <rPr>
        <sz val="10"/>
        <rFont val="Calibri"/>
        <family val="2"/>
      </rPr>
      <t xml:space="preserve"> if the Commercial portions of property remain under the ownership of the Tax Credit Partnership/LLC.  Commercial Space that has been condominiumized out should not be included.</t>
    </r>
  </si>
  <si>
    <t>RESIDENTIAL TOTALS:</t>
  </si>
  <si>
    <t/>
  </si>
  <si>
    <t>Rev. March 2016</t>
  </si>
  <si>
    <t>March 2016</t>
  </si>
  <si>
    <r>
      <t>Contractor Overhead</t>
    </r>
    <r>
      <rPr>
        <sz val="10"/>
        <rFont val="Calibri"/>
        <family val="2"/>
      </rPr>
      <t>†</t>
    </r>
  </si>
  <si>
    <r>
      <t>Contractor Profit</t>
    </r>
    <r>
      <rPr>
        <sz val="10"/>
        <rFont val="Calibri"/>
        <family val="2"/>
      </rPr>
      <t>†</t>
    </r>
  </si>
  <si>
    <t>Rev. October 2018</t>
  </si>
  <si>
    <t>- Offsite Infrastructure</t>
  </si>
  <si>
    <t>†Required to break out contractor profit and overhead</t>
  </si>
  <si>
    <t>Other:  ______________</t>
  </si>
  <si>
    <t>*Other:  ______________</t>
  </si>
  <si>
    <t>If this is a multiple-site (property) portfolio project, the 50% test must be documented per site below. Add sections as needed:</t>
  </si>
  <si>
    <t xml:space="preserve">Site (Property) #1 Name: </t>
  </si>
  <si>
    <t xml:space="preserve">Site (Property) #10 Name: </t>
  </si>
  <si>
    <t xml:space="preserve">Site (Property) #9 Name: </t>
  </si>
  <si>
    <t xml:space="preserve">Site (Property) #8 Name: </t>
  </si>
  <si>
    <t xml:space="preserve">Site (Property) #7 Name: </t>
  </si>
  <si>
    <t xml:space="preserve">Site (Property) #6 Name: </t>
  </si>
  <si>
    <t xml:space="preserve">Site (Property) #5 Name: </t>
  </si>
  <si>
    <t xml:space="preserve">Site (Property) #4 Name: </t>
  </si>
  <si>
    <t xml:space="preserve">Site (Property) #3 Name: </t>
  </si>
  <si>
    <t xml:space="preserve">Site (Property) #2 Name: </t>
  </si>
  <si>
    <t>Contractor Profit†</t>
  </si>
  <si>
    <t>Contractor Overhead†</t>
  </si>
  <si>
    <t>*Other:</t>
  </si>
  <si>
    <t xml:space="preserve">  Other:</t>
  </si>
  <si>
    <t xml:space="preserve"> Other:</t>
  </si>
  <si>
    <t>New Construction Contingency</t>
  </si>
  <si>
    <t>Rehab Contingency</t>
  </si>
  <si>
    <t>Other Consultants</t>
  </si>
  <si>
    <t>Soft Cost Contingency</t>
  </si>
  <si>
    <t>3rd Party Certification of final development cost</t>
  </si>
  <si>
    <t>Eligible Basis Community Facilities</t>
  </si>
  <si>
    <t>Community Facility Eligible Basis</t>
  </si>
  <si>
    <t>Mid-Rise (4-8 stories with elevator)</t>
  </si>
  <si>
    <t>High Rise (9+ stories with elevator)</t>
  </si>
  <si>
    <t>Five Bedroom</t>
  </si>
  <si>
    <t>BIN Number</t>
  </si>
  <si>
    <t>Address of Building</t>
  </si>
  <si>
    <t>Building Number 
(or Letter)</t>
  </si>
  <si>
    <t>Rev. Mar 2024</t>
  </si>
  <si>
    <t>Supplemental</t>
  </si>
  <si>
    <t>Recycled</t>
  </si>
  <si>
    <t>Low-Income Housing Tax Credit 50% Test</t>
  </si>
  <si>
    <t xml:space="preserve">Yes, </t>
  </si>
  <si>
    <t>Tax-Exempt Bond Amount (i.e., The total amount of new volume cap requested for the project to satisfy the 50% Test):</t>
  </si>
  <si>
    <t>(a)</t>
  </si>
  <si>
    <t>(b)</t>
  </si>
  <si>
    <t>(c)</t>
  </si>
  <si>
    <t>- Common area/amenity optionally rentable to tenants for a fee</t>
  </si>
  <si>
    <t>e.g., garages, carports, storage, laundry room, washer/dryer, pool/pool house</t>
  </si>
  <si>
    <t>Specify the common area/amenity(ies) excluded from basis above, if applicable:</t>
  </si>
  <si>
    <t>Number of Units</t>
  </si>
  <si>
    <t>Rev. July 2024</t>
  </si>
  <si>
    <t>Total Bond Cap</t>
  </si>
  <si>
    <r>
      <t xml:space="preserve">Was </t>
    </r>
    <r>
      <rPr>
        <u/>
        <sz val="10"/>
        <color indexed="8"/>
        <rFont val="Arial"/>
        <family val="2"/>
      </rPr>
      <t>taxable</t>
    </r>
    <r>
      <rPr>
        <sz val="10"/>
        <color theme="1"/>
        <rFont val="Arial"/>
        <family val="2"/>
      </rPr>
      <t xml:space="preserve"> bond financing used to finance the project?</t>
    </r>
  </si>
  <si>
    <r>
      <t xml:space="preserve">Was </t>
    </r>
    <r>
      <rPr>
        <u/>
        <sz val="10"/>
        <color indexed="8"/>
        <rFont val="Arial"/>
        <family val="2"/>
      </rPr>
      <t>tax-exempt</t>
    </r>
    <r>
      <rPr>
        <sz val="10"/>
        <color theme="1"/>
        <rFont val="Arial"/>
        <family val="2"/>
      </rPr>
      <t xml:space="preserve"> bond financing used to finance the project? (Include the </t>
    </r>
    <r>
      <rPr>
        <u/>
        <sz val="10"/>
        <color theme="1"/>
        <rFont val="Arial"/>
        <family val="2"/>
      </rPr>
      <t>total amount of new volume cap</t>
    </r>
    <r>
      <rPr>
        <sz val="10"/>
        <color theme="1"/>
        <rFont val="Arial"/>
        <family val="2"/>
      </rPr>
      <t xml:space="preserve"> requested for the project to satisfy the 50% Test)</t>
    </r>
  </si>
  <si>
    <r>
      <t xml:space="preserve">Was any portion of the above, total tax-exempt bond amount a </t>
    </r>
    <r>
      <rPr>
        <u/>
        <sz val="9"/>
        <color theme="1"/>
        <rFont val="Arial"/>
        <family val="2"/>
      </rPr>
      <t>supplemental bond allocation</t>
    </r>
    <r>
      <rPr>
        <sz val="9"/>
        <color theme="1"/>
        <rFont val="Arial"/>
        <family val="2"/>
      </rPr>
      <t>? (i.e., Requested and awarded after closing to meet the 50% Test?)</t>
    </r>
  </si>
  <si>
    <r>
      <t xml:space="preserve">Was </t>
    </r>
    <r>
      <rPr>
        <u/>
        <sz val="9"/>
        <color theme="1"/>
        <rFont val="Arial"/>
        <family val="2"/>
      </rPr>
      <t>recycled volume cap</t>
    </r>
    <r>
      <rPr>
        <sz val="9"/>
        <color theme="1"/>
        <rFont val="Arial"/>
        <family val="2"/>
      </rPr>
      <t xml:space="preserve"> used for the portion of volume cap not required for the 50% Test? (Note: Recycled bond volume cannot be used to meet the 50% Test)</t>
    </r>
  </si>
  <si>
    <t>Rev. Jul 2024</t>
  </si>
  <si>
    <t xml:space="preserve">Provide a brief description of additional costs included in aggregate basis:  </t>
  </si>
  <si>
    <r>
      <t>Gross Non-Residential Square Footage</t>
    </r>
    <r>
      <rPr>
        <b/>
        <vertAlign val="superscript"/>
        <sz val="10"/>
        <color rgb="FF000000"/>
        <rFont val="Arial"/>
        <family val="2"/>
      </rPr>
      <t>3</t>
    </r>
  </si>
  <si>
    <r>
      <t>Average Square Feet / Unit</t>
    </r>
    <r>
      <rPr>
        <b/>
        <vertAlign val="superscript"/>
        <sz val="10"/>
        <rFont val="Arial"/>
        <family val="2"/>
      </rPr>
      <t>4</t>
    </r>
  </si>
  <si>
    <r>
      <t>Net Residential Square Feet</t>
    </r>
    <r>
      <rPr>
        <b/>
        <vertAlign val="superscript"/>
        <sz val="10"/>
        <rFont val="Arial"/>
        <family val="2"/>
      </rPr>
      <t>5</t>
    </r>
  </si>
  <si>
    <r>
      <t>Common Area Space</t>
    </r>
    <r>
      <rPr>
        <b/>
        <vertAlign val="superscript"/>
        <sz val="9"/>
        <rFont val="Arial"/>
        <family val="2"/>
      </rPr>
      <t>1</t>
    </r>
  </si>
  <si>
    <r>
      <t>Total Gross Residential Square Footage</t>
    </r>
    <r>
      <rPr>
        <b/>
        <vertAlign val="superscript"/>
        <sz val="9"/>
        <color rgb="FF000000"/>
        <rFont val="Arial"/>
        <family val="2"/>
      </rPr>
      <t>2</t>
    </r>
  </si>
  <si>
    <r>
      <rPr>
        <b/>
        <i/>
        <vertAlign val="superscript"/>
        <sz val="9"/>
        <rFont val="Arial"/>
        <family val="2"/>
      </rPr>
      <t>1</t>
    </r>
    <r>
      <rPr>
        <i/>
        <vertAlign val="superscript"/>
        <sz val="9"/>
        <rFont val="Arial"/>
        <family val="2"/>
      </rPr>
      <t xml:space="preserve"> </t>
    </r>
    <r>
      <rPr>
        <i/>
        <sz val="9"/>
        <rFont val="Arial"/>
        <family val="2"/>
      </rPr>
      <t>Common area space includes meeting rooms, computer facilities, garages, carports, storage, laundry room, pool/pool house, etc.</t>
    </r>
  </si>
  <si>
    <r>
      <rPr>
        <b/>
        <i/>
        <vertAlign val="superscript"/>
        <sz val="9"/>
        <rFont val="Arial"/>
        <family val="2"/>
      </rPr>
      <t xml:space="preserve">2 </t>
    </r>
    <r>
      <rPr>
        <i/>
        <sz val="9"/>
        <rFont val="Arial"/>
        <family val="2"/>
      </rPr>
      <t>Residential gross square footage 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t>
    </r>
  </si>
  <si>
    <r>
      <rPr>
        <b/>
        <i/>
        <vertAlign val="superscript"/>
        <sz val="9"/>
        <rFont val="Arial"/>
        <family val="2"/>
      </rPr>
      <t>3</t>
    </r>
    <r>
      <rPr>
        <i/>
        <vertAlign val="superscript"/>
        <sz val="9"/>
        <rFont val="Arial"/>
        <family val="2"/>
      </rPr>
      <t xml:space="preserve"> </t>
    </r>
    <r>
      <rPr>
        <i/>
        <sz val="9"/>
        <rFont val="Arial"/>
        <family val="2"/>
      </rPr>
      <t>Include only Commercial Square footage that remains under the ownership of the Tax Credit Partnership/LLC.</t>
    </r>
  </si>
  <si>
    <r>
      <rPr>
        <b/>
        <i/>
        <vertAlign val="superscript"/>
        <sz val="9"/>
        <rFont val="Arial"/>
        <family val="2"/>
      </rPr>
      <t xml:space="preserve">4 </t>
    </r>
    <r>
      <rPr>
        <i/>
        <sz val="9"/>
        <rFont val="Arial"/>
        <family val="2"/>
      </rPr>
      <t>If project has units of differing sizes, please provide a weighted average.</t>
    </r>
  </si>
  <si>
    <r>
      <rPr>
        <b/>
        <i/>
        <vertAlign val="superscript"/>
        <sz val="9"/>
        <rFont val="Arial"/>
        <family val="2"/>
      </rPr>
      <t xml:space="preserve">5 </t>
    </r>
    <r>
      <rPr>
        <i/>
        <sz val="9"/>
        <rFont val="Arial"/>
        <family val="2"/>
      </rPr>
      <t>The Total Net Residential Square Footage should match the sum of low-income, common area, and market rate housing square footage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</si>
</sst>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0.0%"/>
    <numFmt numFmtId="165" formatCode="0.0%"/>
    <numFmt numFmtId="166" formatCode="&quot;$&quot;#,##0.000_);[Red]\(&quot;$&quot;#,##0.000\)"/>
    <numFmt numFmtId="167" formatCode="_(&quot;$&quot;* #,##0_);_(&quot;$&quot;* \(#,##0\);_(&quot;$&quot;* &quot;-&quot;??_);_(@_)"/>
    <numFmt numFmtId="168" formatCode="m/d/yyyy;@"/>
    <numFmt numFmtId="169" formatCode="&quot;$&quot;#,##0"/>
    <numFmt numFmtId="170" formatCode="&quot;$&quot;#,##0;[Red]&quot;$&quot;#,##0"/>
  </numFmts>
  <fonts count="113">
    <font>
      <sz val="11"/>
      <color theme="1"/>
      <name val="Calibri"/>
      <family val="2"/>
      <scheme val="minor"/>
    </font>
    <font>
      <sz val="11"/>
      <color indexed="8"/>
      <name val="Calibri"/>
      <family val="2"/>
    </font>
    <font>
      <sz val="10"/>
      <name val="Arial"/>
      <family val="2"/>
    </font>
    <font>
      <b/>
      <sz val="8"/>
      <color indexed="8"/>
      <name val="Arial"/>
      <family val="2"/>
    </font>
    <font>
      <b/>
      <sz val="8"/>
      <name val="Arial"/>
      <family val="2"/>
    </font>
    <font>
      <i/>
      <sz val="8"/>
      <color indexed="8"/>
      <name val="Arial"/>
      <family val="2"/>
    </font>
    <font>
      <u/>
      <sz val="10"/>
      <color indexed="12"/>
      <name val="Arial"/>
      <family val="2"/>
    </font>
    <font>
      <b/>
      <i/>
      <sz val="10"/>
      <name val="Arial"/>
      <family val="2"/>
    </font>
    <font>
      <b/>
      <sz val="10"/>
      <name val="Arial"/>
      <family val="2"/>
    </font>
    <font>
      <sz val="9"/>
      <name val="Arial"/>
      <family val="2"/>
    </font>
    <font>
      <b/>
      <sz val="14"/>
      <name val="Calibri"/>
      <family val="2"/>
    </font>
    <font>
      <b/>
      <sz val="14"/>
      <name val="Calibri"/>
      <family val="2"/>
    </font>
    <font>
      <sz val="11"/>
      <color indexed="8"/>
      <name val="Calibri"/>
      <family val="2"/>
    </font>
    <font>
      <b/>
      <sz val="10"/>
      <name val="Calibri"/>
      <family val="2"/>
    </font>
    <font>
      <sz val="11"/>
      <color indexed="8"/>
      <name val="Arial"/>
      <family val="2"/>
    </font>
    <font>
      <sz val="9"/>
      <color indexed="8"/>
      <name val="Arial"/>
      <family val="2"/>
    </font>
    <font>
      <b/>
      <sz val="11"/>
      <color indexed="8"/>
      <name val="Arial"/>
      <family val="2"/>
    </font>
    <font>
      <sz val="10"/>
      <color indexed="8"/>
      <name val="Arial"/>
      <family val="2"/>
    </font>
    <font>
      <i/>
      <sz val="10"/>
      <color indexed="8"/>
      <name val="Calibri"/>
      <family val="2"/>
    </font>
    <font>
      <b/>
      <sz val="10"/>
      <color indexed="8"/>
      <name val="Arial"/>
      <family val="2"/>
    </font>
    <font>
      <sz val="10"/>
      <color indexed="8"/>
      <name val="Calibri"/>
      <family val="2"/>
    </font>
    <font>
      <i/>
      <sz val="9"/>
      <color indexed="8"/>
      <name val="Calibri"/>
      <family val="2"/>
    </font>
    <font>
      <b/>
      <sz val="9"/>
      <color indexed="8"/>
      <name val="Arial"/>
      <family val="2"/>
    </font>
    <font>
      <sz val="9"/>
      <color indexed="81"/>
      <name val="Tahoma"/>
      <family val="2"/>
    </font>
    <font>
      <b/>
      <sz val="9"/>
      <color indexed="81"/>
      <name val="Tahoma"/>
      <family val="2"/>
    </font>
    <font>
      <sz val="10"/>
      <name val="Calibri"/>
      <family val="2"/>
    </font>
    <font>
      <b/>
      <sz val="10"/>
      <name val="Calibri"/>
      <family val="2"/>
    </font>
    <font>
      <sz val="11"/>
      <name val="Calibri"/>
      <family val="2"/>
    </font>
    <font>
      <u/>
      <sz val="11"/>
      <name val="Calibri"/>
      <family val="2"/>
    </font>
    <font>
      <i/>
      <sz val="10"/>
      <color indexed="8"/>
      <name val="Arial"/>
      <family val="2"/>
    </font>
    <font>
      <i/>
      <sz val="10"/>
      <name val="Arial"/>
      <family val="2"/>
    </font>
    <font>
      <b/>
      <i/>
      <sz val="10"/>
      <color indexed="8"/>
      <name val="Arial"/>
      <family val="2"/>
    </font>
    <font>
      <b/>
      <sz val="9"/>
      <name val="Arial"/>
      <family val="2"/>
    </font>
    <font>
      <b/>
      <i/>
      <sz val="9"/>
      <name val="Arial"/>
      <family val="2"/>
    </font>
    <font>
      <b/>
      <i/>
      <sz val="8"/>
      <name val="Calibri"/>
      <family val="2"/>
    </font>
    <font>
      <i/>
      <sz val="9"/>
      <name val="Arial"/>
      <family val="2"/>
    </font>
    <font>
      <b/>
      <sz val="9"/>
      <color indexed="10"/>
      <name val="Arial"/>
      <family val="2"/>
    </font>
    <font>
      <i/>
      <sz val="9"/>
      <color indexed="8"/>
      <name val="Arial"/>
      <family val="2"/>
    </font>
    <font>
      <b/>
      <i/>
      <sz val="9"/>
      <color indexed="12"/>
      <name val="Arial"/>
      <family val="2"/>
    </font>
    <font>
      <i/>
      <sz val="9"/>
      <color indexed="48"/>
      <name val="Arial"/>
      <family val="2"/>
    </font>
    <font>
      <b/>
      <i/>
      <sz val="9"/>
      <color indexed="48"/>
      <name val="Arial"/>
      <family val="2"/>
    </font>
    <font>
      <b/>
      <i/>
      <sz val="9"/>
      <color indexed="8"/>
      <name val="Arial"/>
      <family val="2"/>
    </font>
    <font>
      <u/>
      <sz val="9"/>
      <color indexed="12"/>
      <name val="Arial"/>
      <family val="2"/>
    </font>
    <font>
      <b/>
      <sz val="12"/>
      <color indexed="8"/>
      <name val="Arial"/>
      <family val="2"/>
    </font>
    <font>
      <i/>
      <sz val="8"/>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9"/>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0"/>
      <color indexed="8"/>
      <name val="Calibri"/>
      <family val="2"/>
    </font>
    <font>
      <sz val="10"/>
      <color indexed="10"/>
      <name val="Calibri"/>
      <family val="2"/>
    </font>
    <font>
      <b/>
      <i/>
      <sz val="9"/>
      <color indexed="8"/>
      <name val="Calibri"/>
      <family val="2"/>
    </font>
    <font>
      <b/>
      <sz val="11"/>
      <color indexed="8"/>
      <name val="Calibri"/>
      <family val="2"/>
    </font>
    <font>
      <sz val="11"/>
      <name val="Arial"/>
      <family val="2"/>
    </font>
    <font>
      <b/>
      <sz val="12"/>
      <name val="Arial"/>
      <family val="2"/>
    </font>
    <font>
      <sz val="12"/>
      <name val="Arial"/>
      <family val="2"/>
    </font>
    <font>
      <b/>
      <sz val="11"/>
      <name val="Arial"/>
      <family val="2"/>
    </font>
    <font>
      <sz val="14"/>
      <name val="Arial"/>
      <family val="2"/>
    </font>
    <font>
      <b/>
      <sz val="14"/>
      <color indexed="8"/>
      <name val="Calibri"/>
      <family val="2"/>
    </font>
    <font>
      <b/>
      <sz val="8"/>
      <name val="Calibri"/>
      <family val="2"/>
    </font>
    <font>
      <u/>
      <sz val="10"/>
      <name val="Calibri"/>
      <family val="2"/>
    </font>
    <font>
      <i/>
      <sz val="7"/>
      <name val="Arial"/>
      <family val="2"/>
    </font>
    <font>
      <b/>
      <sz val="10"/>
      <color indexed="60"/>
      <name val="Arial"/>
      <family val="2"/>
    </font>
    <font>
      <sz val="11"/>
      <color theme="1"/>
      <name val="Calibri"/>
      <family val="2"/>
      <scheme val="minor"/>
    </font>
    <font>
      <b/>
      <sz val="11"/>
      <color theme="1"/>
      <name val="Calibri"/>
      <family val="2"/>
      <scheme val="minor"/>
    </font>
    <font>
      <b/>
      <sz val="12"/>
      <name val="Calibri"/>
      <family val="2"/>
      <scheme val="minor"/>
    </font>
    <font>
      <b/>
      <sz val="10"/>
      <name val="Calibri"/>
      <family val="2"/>
      <scheme val="minor"/>
    </font>
    <font>
      <b/>
      <sz val="14"/>
      <name val="Calibri"/>
      <family val="2"/>
      <scheme val="minor"/>
    </font>
    <font>
      <b/>
      <sz val="14"/>
      <color theme="1"/>
      <name val="Calibri"/>
      <family val="2"/>
      <scheme val="minor"/>
    </font>
    <font>
      <sz val="10"/>
      <color theme="1"/>
      <name val="Arial"/>
      <family val="2"/>
    </font>
    <font>
      <sz val="11"/>
      <color theme="2"/>
      <name val="Arial"/>
      <family val="2"/>
    </font>
    <font>
      <i/>
      <sz val="8"/>
      <color theme="1"/>
      <name val="Calibri"/>
      <family val="2"/>
      <scheme val="minor"/>
    </font>
    <font>
      <sz val="10"/>
      <name val="Calibri"/>
      <family val="2"/>
      <scheme val="minor"/>
    </font>
    <font>
      <sz val="11"/>
      <name val="Calibri"/>
      <family val="2"/>
      <scheme val="minor"/>
    </font>
    <font>
      <sz val="14"/>
      <color theme="1"/>
      <name val="Calibri"/>
      <family val="2"/>
      <scheme val="minor"/>
    </font>
    <font>
      <i/>
      <sz val="8"/>
      <color theme="1"/>
      <name val="Verdana"/>
      <family val="2"/>
    </font>
    <font>
      <sz val="9"/>
      <name val="Verdana"/>
      <family val="2"/>
    </font>
    <font>
      <b/>
      <sz val="8"/>
      <name val="Verdana"/>
      <family val="2"/>
    </font>
    <font>
      <sz val="8"/>
      <color theme="1"/>
      <name val="Verdana"/>
      <family val="2"/>
    </font>
    <font>
      <sz val="8"/>
      <name val="Verdana"/>
      <family val="2"/>
    </font>
    <font>
      <b/>
      <sz val="8"/>
      <color indexed="60"/>
      <name val="Verdana"/>
      <family val="2"/>
    </font>
    <font>
      <b/>
      <i/>
      <sz val="8"/>
      <name val="Verdana"/>
      <family val="2"/>
    </font>
    <font>
      <i/>
      <sz val="8"/>
      <name val="Verdana"/>
      <family val="2"/>
    </font>
    <font>
      <b/>
      <sz val="11"/>
      <name val="Calibri"/>
      <family val="2"/>
      <scheme val="minor"/>
    </font>
    <font>
      <sz val="11"/>
      <name val="Calibir"/>
    </font>
    <font>
      <sz val="11"/>
      <color theme="1"/>
      <name val="Calibir"/>
    </font>
    <font>
      <i/>
      <sz val="11"/>
      <color theme="1"/>
      <name val="Calibri"/>
      <family val="2"/>
      <scheme val="minor"/>
    </font>
    <font>
      <u/>
      <sz val="10"/>
      <color indexed="8"/>
      <name val="Arial"/>
      <family val="2"/>
    </font>
    <font>
      <u/>
      <sz val="10"/>
      <color theme="1"/>
      <name val="Arial"/>
      <family val="2"/>
    </font>
    <font>
      <sz val="9"/>
      <color theme="1"/>
      <name val="Arial"/>
      <family val="2"/>
    </font>
    <font>
      <b/>
      <sz val="10"/>
      <color theme="1"/>
      <name val="Arial"/>
      <family val="2"/>
    </font>
    <font>
      <i/>
      <sz val="10"/>
      <color theme="1"/>
      <name val="Arial"/>
      <family val="2"/>
    </font>
    <font>
      <u/>
      <sz val="9"/>
      <color theme="1"/>
      <name val="Arial"/>
      <family val="2"/>
    </font>
    <font>
      <b/>
      <sz val="12"/>
      <color theme="1"/>
      <name val="Calibri"/>
      <family val="2"/>
      <scheme val="minor"/>
    </font>
    <font>
      <i/>
      <sz val="9"/>
      <color theme="1"/>
      <name val="Calibri"/>
      <family val="2"/>
      <scheme val="minor"/>
    </font>
    <font>
      <b/>
      <i/>
      <sz val="8"/>
      <name val="Arial"/>
      <family val="2"/>
    </font>
    <font>
      <b/>
      <vertAlign val="superscript"/>
      <sz val="9"/>
      <name val="Arial"/>
      <family val="2"/>
    </font>
    <font>
      <b/>
      <vertAlign val="superscript"/>
      <sz val="10"/>
      <color rgb="FF000000"/>
      <name val="Arial"/>
      <family val="2"/>
    </font>
    <font>
      <b/>
      <vertAlign val="superscript"/>
      <sz val="10"/>
      <name val="Arial"/>
      <family val="2"/>
    </font>
    <font>
      <i/>
      <vertAlign val="superscript"/>
      <sz val="9"/>
      <name val="Arial"/>
      <family val="2"/>
    </font>
    <font>
      <b/>
      <vertAlign val="superscript"/>
      <sz val="9"/>
      <color rgb="FF000000"/>
      <name val="Arial"/>
      <family val="2"/>
    </font>
    <font>
      <b/>
      <i/>
      <vertAlign val="superscript"/>
      <sz val="9"/>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FFCC"/>
        <bgColor indexed="8"/>
      </patternFill>
    </fill>
    <fill>
      <patternFill patternType="mediumGray">
        <fgColor indexed="8"/>
        <bgColor rgb="FFFFFFCC"/>
      </patternFill>
    </fill>
    <fill>
      <patternFill patternType="solid">
        <fgColor rgb="FFCCFFCC"/>
        <bgColor indexed="64"/>
      </patternFill>
    </fill>
    <fill>
      <patternFill patternType="solid">
        <fgColor rgb="FFFFFF99"/>
        <bgColor indexed="64"/>
      </patternFill>
    </fill>
    <fill>
      <patternFill patternType="solid">
        <fgColor rgb="FFFFFFCC"/>
        <bgColor indexed="9"/>
      </patternFill>
    </fill>
    <fill>
      <patternFill patternType="solid">
        <fgColor theme="0"/>
        <bgColor indexed="9"/>
      </patternFill>
    </fill>
    <fill>
      <patternFill patternType="solid">
        <fgColor theme="8" tint="0.79998168889431442"/>
        <bgColor indexed="64"/>
      </patternFill>
    </fill>
    <fill>
      <patternFill patternType="solid">
        <fgColor rgb="FFF8F6D6"/>
        <bgColor indexed="64"/>
      </patternFill>
    </fill>
    <fill>
      <patternFill patternType="solid">
        <fgColor theme="9" tint="0.59999389629810485"/>
        <bgColor indexed="64"/>
      </patternFill>
    </fill>
    <fill>
      <patternFill patternType="solid">
        <fgColor theme="8" tint="0.79998168889431442"/>
        <bgColor indexed="9"/>
      </patternFill>
    </fill>
    <fill>
      <patternFill patternType="solid">
        <fgColor rgb="FFF8F6D6"/>
        <bgColor indexed="9"/>
      </patternFill>
    </fill>
    <fill>
      <patternFill patternType="solid">
        <fgColor theme="9" tint="0.59999389629810485"/>
        <bgColor indexed="9"/>
      </patternFill>
    </fill>
    <fill>
      <patternFill patternType="darkGray">
        <bgColor theme="0" tint="-0.249977111117893"/>
      </patternFill>
    </fill>
    <fill>
      <patternFill patternType="solid">
        <fgColor theme="4" tint="0.79998168889431442"/>
        <bgColor indexed="64"/>
      </patternFill>
    </fill>
    <fill>
      <patternFill patternType="solid">
        <fgColor theme="6" tint="0.79998168889431442"/>
        <bgColor indexed="64"/>
      </patternFill>
    </fill>
  </fills>
  <borders count="2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medium">
        <color indexed="64"/>
      </right>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thin">
        <color indexed="22"/>
      </right>
      <top style="medium">
        <color indexed="64"/>
      </top>
      <bottom style="thin">
        <color indexed="64"/>
      </bottom>
      <diagonal/>
    </border>
    <border>
      <left style="thin">
        <color indexed="22"/>
      </left>
      <right style="thin">
        <color indexed="22"/>
      </right>
      <top style="medium">
        <color indexed="64"/>
      </top>
      <bottom style="thin">
        <color indexed="64"/>
      </bottom>
      <diagonal/>
    </border>
    <border>
      <left style="thin">
        <color indexed="22"/>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22"/>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hair">
        <color indexed="64"/>
      </top>
      <bottom/>
      <diagonal/>
    </border>
    <border>
      <left style="double">
        <color indexed="64"/>
      </left>
      <right style="double">
        <color indexed="64"/>
      </right>
      <top style="double">
        <color indexed="64"/>
      </top>
      <bottom style="double">
        <color indexed="64"/>
      </bottom>
      <diagonal/>
    </border>
    <border>
      <left/>
      <right style="hair">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medium">
        <color indexed="64"/>
      </left>
      <right/>
      <top style="medium">
        <color indexed="64"/>
      </top>
      <bottom style="thin">
        <color theme="0" tint="-0.14999847407452621"/>
      </bottom>
      <diagonal/>
    </border>
    <border>
      <left style="medium">
        <color indexed="64"/>
      </left>
      <right/>
      <top style="thin">
        <color theme="0" tint="-0.14999847407452621"/>
      </top>
      <bottom/>
      <diagonal/>
    </border>
    <border>
      <left style="medium">
        <color indexed="64"/>
      </left>
      <right/>
      <top style="thin">
        <color theme="0" tint="-0.14999847407452621"/>
      </top>
      <bottom style="thin">
        <color indexed="64"/>
      </bottom>
      <diagonal/>
    </border>
    <border>
      <left style="thin">
        <color theme="0" tint="-0.14999847407452621"/>
      </left>
      <right/>
      <top style="thin">
        <color theme="0" tint="-0.14999847407452621"/>
      </top>
      <bottom style="thin">
        <color indexed="64"/>
      </bottom>
      <diagonal/>
    </border>
    <border>
      <left style="thin">
        <color theme="0" tint="-0.14999847407452621"/>
      </left>
      <right/>
      <top/>
      <bottom/>
      <diagonal/>
    </border>
    <border>
      <left style="thin">
        <color theme="0" tint="-0.14999847407452621"/>
      </left>
      <right style="medium">
        <color indexed="64"/>
      </right>
      <top/>
      <bottom style="thin">
        <color indexed="64"/>
      </bottom>
      <diagonal/>
    </border>
    <border>
      <left style="thin">
        <color theme="0" tint="-0.14999847407452621"/>
      </left>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right style="medium">
        <color indexed="64"/>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medium">
        <color indexed="64"/>
      </left>
      <right style="thin">
        <color theme="0" tint="-0.14999847407452621"/>
      </right>
      <top style="thin">
        <color theme="0" tint="-0.14999847407452621"/>
      </top>
      <bottom style="thin">
        <color indexed="64"/>
      </bottom>
      <diagonal/>
    </border>
    <border>
      <left style="thin">
        <color theme="0" tint="-0.14999847407452621"/>
      </left>
      <right/>
      <top style="thin">
        <color theme="0" tint="-0.14999847407452621"/>
      </top>
      <bottom/>
      <diagonal/>
    </border>
    <border>
      <left style="medium">
        <color indexed="64"/>
      </left>
      <right style="thin">
        <color theme="0" tint="-0.14999847407452621"/>
      </right>
      <top style="thin">
        <color theme="0" tint="-0.14999847407452621"/>
      </top>
      <bottom/>
      <diagonal/>
    </border>
    <border>
      <left style="thin">
        <color theme="0" tint="-0.14999847407452621"/>
      </left>
      <right style="medium">
        <color indexed="64"/>
      </right>
      <top style="thin">
        <color theme="0" tint="-0.14999847407452621"/>
      </top>
      <bottom style="thin">
        <color indexed="64"/>
      </bottom>
      <diagonal/>
    </border>
    <border>
      <left style="thin">
        <color theme="0" tint="-0.14999847407452621"/>
      </left>
      <right style="medium">
        <color indexed="64"/>
      </right>
      <top style="thin">
        <color theme="0" tint="-0.14999847407452621"/>
      </top>
      <bottom/>
      <diagonal/>
    </border>
    <border>
      <left/>
      <right style="medium">
        <color indexed="64"/>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0.14999847407452621"/>
      </top>
      <bottom style="thin">
        <color theme="0" tint="-0.14999847407452621"/>
      </bottom>
      <diagonal/>
    </border>
    <border>
      <left style="thin">
        <color theme="0" tint="-0.14999847407452621"/>
      </left>
      <right style="medium">
        <color indexed="64"/>
      </right>
      <top style="medium">
        <color indexed="64"/>
      </top>
      <bottom/>
      <diagonal/>
    </border>
    <border>
      <left style="thin">
        <color theme="0" tint="-0.14999847407452621"/>
      </left>
      <right/>
      <top style="medium">
        <color indexed="64"/>
      </top>
      <bottom/>
      <diagonal/>
    </border>
    <border>
      <left/>
      <right style="thin">
        <color theme="0" tint="-0.14999847407452621"/>
      </right>
      <top style="thin">
        <color theme="0" tint="-0.14999847407452621"/>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
      <left style="thin">
        <color theme="0" tint="-0.14999847407452621"/>
      </left>
      <right/>
      <top style="thin">
        <color indexed="64"/>
      </top>
      <bottom style="medium">
        <color indexed="64"/>
      </bottom>
      <diagonal/>
    </border>
    <border>
      <left style="thin">
        <color theme="0" tint="-0.14999847407452621"/>
      </left>
      <right style="medium">
        <color indexed="64"/>
      </right>
      <top style="thin">
        <color indexed="64"/>
      </top>
      <bottom style="medium">
        <color indexed="64"/>
      </bottom>
      <diagonal/>
    </border>
    <border>
      <left style="thin">
        <color theme="0" tint="-0.14999847407452621"/>
      </left>
      <right style="thin">
        <color theme="0" tint="-0.14999847407452621"/>
      </right>
      <top style="thin">
        <color indexed="64"/>
      </top>
      <bottom style="medium">
        <color indexed="64"/>
      </bottom>
      <diagonal/>
    </border>
    <border>
      <left/>
      <right style="thin">
        <color theme="0" tint="-0.14999847407452621"/>
      </right>
      <top style="thin">
        <color indexed="64"/>
      </top>
      <bottom style="medium">
        <color indexed="64"/>
      </bottom>
      <diagonal/>
    </border>
    <border>
      <left style="medium">
        <color indexed="64"/>
      </left>
      <right style="thin">
        <color theme="0" tint="-0.14999847407452621"/>
      </right>
      <top style="thin">
        <color indexed="64"/>
      </top>
      <bottom style="medium">
        <color indexed="64"/>
      </bottom>
      <diagonal/>
    </border>
    <border>
      <left style="thin">
        <color theme="0" tint="-0.14999847407452621"/>
      </left>
      <right style="medium">
        <color indexed="64"/>
      </right>
      <top style="medium">
        <color indexed="64"/>
      </top>
      <bottom style="medium">
        <color indexed="64"/>
      </bottom>
      <diagonal/>
    </border>
    <border>
      <left style="medium">
        <color indexed="64"/>
      </left>
      <right style="thin">
        <color theme="0" tint="-0.14999847407452621"/>
      </right>
      <top style="medium">
        <color indexed="64"/>
      </top>
      <bottom style="medium">
        <color indexed="64"/>
      </bottom>
      <diagonal/>
    </border>
    <border>
      <left style="thin">
        <color indexed="64"/>
      </left>
      <right/>
      <top style="medium">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top style="thin">
        <color theme="0" tint="-0.14996795556505021"/>
      </top>
      <bottom/>
      <diagonal/>
    </border>
    <border>
      <left/>
      <right style="medium">
        <color indexed="64"/>
      </right>
      <top style="thin">
        <color theme="0" tint="-0.14996795556505021"/>
      </top>
      <bottom/>
      <diagonal/>
    </border>
    <border>
      <left style="thin">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style="thin">
        <color indexed="64"/>
      </left>
      <right/>
      <top style="medium">
        <color indexed="64"/>
      </top>
      <bottom style="thin">
        <color theme="0" tint="-0.14999847407452621"/>
      </bottom>
      <diagonal/>
    </border>
    <border>
      <left style="thin">
        <color indexed="64"/>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top style="thin">
        <color theme="0" tint="-0.14996795556505021"/>
      </top>
      <bottom style="thin">
        <color indexed="64"/>
      </bottom>
      <diagonal/>
    </border>
    <border>
      <left style="thin">
        <color theme="0" tint="-0.34998626667073579"/>
      </left>
      <right style="thin">
        <color indexed="64"/>
      </right>
      <top style="thin">
        <color indexed="64"/>
      </top>
      <bottom style="medium">
        <color indexed="64"/>
      </bottom>
      <diagonal/>
    </border>
    <border>
      <left style="thin">
        <color indexed="64"/>
      </left>
      <right style="thin">
        <color theme="0" tint="-0.34998626667073579"/>
      </right>
      <top/>
      <bottom style="medium">
        <color indexed="64"/>
      </bottom>
      <diagonal/>
    </border>
    <border>
      <left style="thin">
        <color indexed="64"/>
      </left>
      <right style="thin">
        <color theme="0" tint="-0.34998626667073579"/>
      </right>
      <top style="thin">
        <color indexed="64"/>
      </top>
      <bottom style="medium">
        <color indexed="64"/>
      </bottom>
      <diagonal/>
    </border>
    <border>
      <left style="thin">
        <color indexed="64"/>
      </left>
      <right/>
      <top style="medium">
        <color indexed="64"/>
      </top>
      <bottom style="medium">
        <color indexed="64"/>
      </bottom>
      <diagonal/>
    </border>
    <border>
      <left style="thin">
        <color theme="0" tint="-0.34998626667073579"/>
      </left>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right/>
      <top style="thin">
        <color indexed="64"/>
      </top>
      <bottom style="medium">
        <color indexed="64"/>
      </bottom>
      <diagonal/>
    </border>
    <border>
      <left style="thin">
        <color theme="0" tint="-0.34998626667073579"/>
      </left>
      <right style="medium">
        <color indexed="64"/>
      </right>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thin">
        <color indexed="64"/>
      </left>
      <right style="thin">
        <color theme="0" tint="-0.14999847407452621"/>
      </right>
      <top style="medium">
        <color indexed="64"/>
      </top>
      <bottom style="thin">
        <color theme="0" tint="-0.14999847407452621"/>
      </bottom>
      <diagonal/>
    </border>
    <border>
      <left style="thin">
        <color indexed="64"/>
      </left>
      <right style="thin">
        <color theme="0" tint="-0.14999847407452621"/>
      </right>
      <top/>
      <bottom/>
      <diagonal/>
    </border>
    <border>
      <left style="thin">
        <color indexed="64"/>
      </left>
      <right style="thin">
        <color theme="0" tint="-0.14999847407452621"/>
      </right>
      <top style="thin">
        <color theme="0" tint="-0.14999847407452621"/>
      </top>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right style="hair">
        <color indexed="64"/>
      </right>
      <top/>
      <bottom/>
      <diagonal/>
    </border>
    <border>
      <left style="thin">
        <color theme="0" tint="-0.14999847407452621"/>
      </left>
      <right style="medium">
        <color indexed="64"/>
      </right>
      <top style="medium">
        <color indexed="64"/>
      </top>
      <bottom style="thin">
        <color theme="0" tint="-0.14996795556505021"/>
      </bottom>
      <diagonal/>
    </border>
    <border>
      <left style="thin">
        <color theme="0" tint="-0.14999847407452621"/>
      </left>
      <right style="medium">
        <color indexed="64"/>
      </right>
      <top style="thin">
        <color theme="0" tint="-0.14996795556505021"/>
      </top>
      <bottom style="thin">
        <color theme="0" tint="-0.14996795556505021"/>
      </bottom>
      <diagonal/>
    </border>
    <border>
      <left style="thin">
        <color indexed="64"/>
      </left>
      <right style="thin">
        <color theme="0" tint="-0.14999847407452621"/>
      </right>
      <top style="thin">
        <color theme="0" tint="-0.14996795556505021"/>
      </top>
      <bottom style="thin">
        <color theme="0" tint="-0.14996795556505021"/>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s>
  <cellStyleXfs count="67">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53" fillId="21" borderId="2" applyNumberFormat="0" applyAlignment="0" applyProtection="0"/>
    <xf numFmtId="44"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4" fillId="0" borderId="0" applyNumberFormat="0" applyFill="0" applyBorder="0" applyAlignment="0" applyProtection="0"/>
    <xf numFmtId="0" fontId="55"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6" fillId="0" borderId="0" applyNumberFormat="0" applyFill="0" applyBorder="0" applyAlignment="0" applyProtection="0">
      <alignment vertical="top"/>
      <protection locked="0"/>
    </xf>
    <xf numFmtId="0" fontId="56" fillId="7" borderId="1" applyNumberFormat="0" applyAlignment="0" applyProtection="0"/>
    <xf numFmtId="0" fontId="57" fillId="0" borderId="6" applyNumberFormat="0" applyFill="0" applyAlignment="0" applyProtection="0"/>
    <xf numFmtId="0" fontId="58" fillId="22" borderId="0" applyNumberFormat="0" applyBorder="0" applyAlignment="0" applyProtection="0"/>
    <xf numFmtId="0" fontId="2" fillId="0" borderId="0"/>
    <xf numFmtId="0" fontId="2" fillId="0" borderId="0"/>
    <xf numFmtId="0" fontId="74" fillId="0" borderId="0"/>
    <xf numFmtId="0" fontId="74" fillId="0" borderId="0"/>
    <xf numFmtId="0" fontId="2" fillId="0" borderId="0"/>
    <xf numFmtId="0" fontId="2" fillId="0" borderId="0"/>
    <xf numFmtId="0" fontId="1" fillId="0" borderId="0"/>
    <xf numFmtId="0"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8" fillId="0" borderId="0"/>
    <xf numFmtId="0" fontId="12" fillId="0" borderId="0"/>
    <xf numFmtId="0" fontId="2" fillId="23" borderId="7" applyNumberFormat="0" applyFont="0" applyAlignment="0" applyProtection="0"/>
    <xf numFmtId="0" fontId="59" fillId="20" borderId="8" applyNumberFormat="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cellStyleXfs>
  <cellXfs count="983">
    <xf numFmtId="0" fontId="0" fillId="0" borderId="0" xfId="0"/>
    <xf numFmtId="0" fontId="2" fillId="28" borderId="0" xfId="42" applyFill="1"/>
    <xf numFmtId="0" fontId="76" fillId="28" borderId="0" xfId="42" applyFont="1" applyFill="1"/>
    <xf numFmtId="0" fontId="2" fillId="28" borderId="0" xfId="42" applyFill="1" applyAlignment="1">
      <alignment wrapText="1"/>
    </xf>
    <xf numFmtId="0" fontId="77" fillId="29" borderId="10" xfId="42" applyFont="1" applyFill="1" applyBorder="1"/>
    <xf numFmtId="0" fontId="77" fillId="29" borderId="10" xfId="42" applyFont="1" applyFill="1" applyBorder="1" applyAlignment="1">
      <alignment horizontal="center" wrapText="1"/>
    </xf>
    <xf numFmtId="9" fontId="2" fillId="28" borderId="12" xfId="60" applyFont="1" applyFill="1" applyBorder="1" applyAlignment="1">
      <alignment horizontal="right"/>
    </xf>
    <xf numFmtId="9" fontId="2" fillId="28" borderId="14" xfId="60" applyFont="1" applyFill="1" applyBorder="1" applyAlignment="1">
      <alignment horizontal="right"/>
    </xf>
    <xf numFmtId="9" fontId="2" fillId="28" borderId="16" xfId="60" applyFont="1" applyFill="1" applyBorder="1" applyAlignment="1">
      <alignment horizontal="right"/>
    </xf>
    <xf numFmtId="0" fontId="2" fillId="28" borderId="0" xfId="42" applyFill="1" applyAlignment="1">
      <alignment horizontal="right"/>
    </xf>
    <xf numFmtId="0" fontId="77" fillId="29" borderId="11" xfId="42" applyFont="1" applyFill="1" applyBorder="1"/>
    <xf numFmtId="0" fontId="77" fillId="29" borderId="12" xfId="42" applyFont="1" applyFill="1" applyBorder="1" applyAlignment="1">
      <alignment horizontal="right"/>
    </xf>
    <xf numFmtId="0" fontId="77" fillId="29" borderId="12" xfId="42" applyFont="1" applyFill="1" applyBorder="1" applyAlignment="1">
      <alignment horizontal="right" wrapText="1"/>
    </xf>
    <xf numFmtId="9" fontId="77" fillId="29" borderId="12" xfId="60" applyFont="1" applyFill="1" applyBorder="1" applyAlignment="1">
      <alignment horizontal="center" wrapText="1"/>
    </xf>
    <xf numFmtId="0" fontId="77" fillId="29" borderId="12" xfId="42" applyFont="1" applyFill="1" applyBorder="1" applyAlignment="1">
      <alignment horizontal="center" wrapText="1"/>
    </xf>
    <xf numFmtId="0" fontId="77" fillId="29" borderId="17" xfId="42" applyFont="1" applyFill="1" applyBorder="1" applyAlignment="1">
      <alignment horizontal="center" wrapText="1"/>
    </xf>
    <xf numFmtId="9" fontId="2" fillId="28" borderId="14" xfId="60" applyFont="1" applyFill="1" applyBorder="1" applyAlignment="1">
      <alignment horizontal="center" wrapText="1"/>
    </xf>
    <xf numFmtId="9" fontId="2" fillId="28" borderId="16" xfId="60" applyFont="1" applyFill="1" applyBorder="1" applyAlignment="1">
      <alignment horizontal="center" wrapText="1"/>
    </xf>
    <xf numFmtId="0" fontId="77" fillId="28" borderId="0" xfId="42" applyFont="1" applyFill="1"/>
    <xf numFmtId="0" fontId="2" fillId="28" borderId="0" xfId="42" applyFill="1" applyAlignment="1">
      <alignment horizontal="right" wrapText="1"/>
    </xf>
    <xf numFmtId="6" fontId="17" fillId="26" borderId="0" xfId="44" applyNumberFormat="1" applyFont="1" applyFill="1" applyProtection="1">
      <protection locked="0"/>
    </xf>
    <xf numFmtId="166" fontId="17" fillId="26" borderId="0" xfId="44" applyNumberFormat="1" applyFont="1" applyFill="1" applyProtection="1">
      <protection locked="0"/>
    </xf>
    <xf numFmtId="10" fontId="17" fillId="26" borderId="20" xfId="44" applyNumberFormat="1" applyFont="1" applyFill="1" applyBorder="1" applyProtection="1">
      <protection locked="0"/>
    </xf>
    <xf numFmtId="9" fontId="17" fillId="26" borderId="20" xfId="44" applyNumberFormat="1" applyFont="1" applyFill="1" applyBorder="1" applyProtection="1">
      <protection locked="0"/>
    </xf>
    <xf numFmtId="0" fontId="15" fillId="26" borderId="14" xfId="44" applyFont="1" applyFill="1" applyBorder="1" applyAlignment="1" applyProtection="1">
      <alignment horizontal="center"/>
      <protection locked="0"/>
    </xf>
    <xf numFmtId="0" fontId="12" fillId="24" borderId="0" xfId="57" applyFill="1"/>
    <xf numFmtId="9" fontId="25" fillId="24" borderId="24" xfId="60" applyFont="1" applyFill="1" applyBorder="1" applyAlignment="1">
      <alignment horizontal="center" vertical="top" wrapText="1"/>
    </xf>
    <xf numFmtId="42" fontId="25" fillId="24" borderId="16" xfId="57" applyNumberFormat="1" applyFont="1" applyFill="1" applyBorder="1" applyAlignment="1">
      <alignment horizontal="right" vertical="top"/>
    </xf>
    <xf numFmtId="9" fontId="25" fillId="24" borderId="16" xfId="57" applyNumberFormat="1" applyFont="1" applyFill="1" applyBorder="1" applyAlignment="1">
      <alignment horizontal="right" vertical="top"/>
    </xf>
    <xf numFmtId="168" fontId="25" fillId="24" borderId="16" xfId="57" applyNumberFormat="1" applyFont="1" applyFill="1" applyBorder="1" applyAlignment="1">
      <alignment horizontal="right" vertical="top"/>
    </xf>
    <xf numFmtId="9" fontId="25" fillId="24" borderId="16" xfId="57" applyNumberFormat="1" applyFont="1" applyFill="1" applyBorder="1" applyAlignment="1">
      <alignment horizontal="right" vertical="top" wrapText="1"/>
    </xf>
    <xf numFmtId="42" fontId="25" fillId="24" borderId="25" xfId="57" applyNumberFormat="1" applyFont="1" applyFill="1" applyBorder="1" applyAlignment="1">
      <alignment horizontal="right" vertical="top" wrapText="1"/>
    </xf>
    <xf numFmtId="9" fontId="25" fillId="24" borderId="27" xfId="60" applyFont="1" applyFill="1" applyBorder="1" applyAlignment="1">
      <alignment horizontal="center" vertical="top" wrapText="1"/>
    </xf>
    <xf numFmtId="42" fontId="25" fillId="24" borderId="14" xfId="57" applyNumberFormat="1" applyFont="1" applyFill="1" applyBorder="1" applyAlignment="1">
      <alignment horizontal="right" vertical="top"/>
    </xf>
    <xf numFmtId="9" fontId="25" fillId="24" borderId="14" xfId="57" applyNumberFormat="1" applyFont="1" applyFill="1" applyBorder="1" applyAlignment="1">
      <alignment horizontal="right" vertical="top"/>
    </xf>
    <xf numFmtId="168" fontId="25" fillId="24" borderId="14" xfId="57" applyNumberFormat="1" applyFont="1" applyFill="1" applyBorder="1" applyAlignment="1">
      <alignment horizontal="right" vertical="top"/>
    </xf>
    <xf numFmtId="9" fontId="25" fillId="24" borderId="14" xfId="57" applyNumberFormat="1" applyFont="1" applyFill="1" applyBorder="1" applyAlignment="1">
      <alignment horizontal="right" vertical="top" wrapText="1"/>
    </xf>
    <xf numFmtId="42" fontId="25" fillId="24" borderId="28" xfId="57" applyNumberFormat="1" applyFont="1" applyFill="1" applyBorder="1" applyAlignment="1">
      <alignment horizontal="right" vertical="top" wrapText="1"/>
    </xf>
    <xf numFmtId="9" fontId="25" fillId="24" borderId="30" xfId="60" applyFont="1" applyFill="1" applyBorder="1" applyAlignment="1">
      <alignment horizontal="center" vertical="top" wrapText="1"/>
    </xf>
    <xf numFmtId="42" fontId="25" fillId="24" borderId="31" xfId="57" applyNumberFormat="1" applyFont="1" applyFill="1" applyBorder="1" applyAlignment="1">
      <alignment horizontal="right" vertical="top"/>
    </xf>
    <xf numFmtId="9" fontId="25" fillId="24" borderId="31" xfId="57" applyNumberFormat="1" applyFont="1" applyFill="1" applyBorder="1" applyAlignment="1">
      <alignment horizontal="right" vertical="top"/>
    </xf>
    <xf numFmtId="168" fontId="25" fillId="24" borderId="32" xfId="57" applyNumberFormat="1" applyFont="1" applyFill="1" applyBorder="1" applyAlignment="1">
      <alignment horizontal="right" vertical="top"/>
    </xf>
    <xf numFmtId="42" fontId="25" fillId="24" borderId="32" xfId="57" applyNumberFormat="1" applyFont="1" applyFill="1" applyBorder="1" applyAlignment="1">
      <alignment horizontal="right" vertical="top"/>
    </xf>
    <xf numFmtId="9" fontId="25" fillId="24" borderId="32" xfId="57" applyNumberFormat="1" applyFont="1" applyFill="1" applyBorder="1" applyAlignment="1">
      <alignment horizontal="right" vertical="top" wrapText="1"/>
    </xf>
    <xf numFmtId="42" fontId="25" fillId="24" borderId="33" xfId="57" applyNumberFormat="1" applyFont="1" applyFill="1" applyBorder="1" applyAlignment="1">
      <alignment horizontal="right" vertical="top" wrapText="1"/>
    </xf>
    <xf numFmtId="0" fontId="26" fillId="25" borderId="35" xfId="43" applyFont="1" applyFill="1" applyBorder="1" applyAlignment="1" applyProtection="1">
      <alignment horizontal="center" vertical="center" wrapText="1"/>
      <protection locked="0"/>
    </xf>
    <xf numFmtId="0" fontId="26" fillId="25" borderId="36" xfId="43" applyFont="1" applyFill="1" applyBorder="1" applyAlignment="1" applyProtection="1">
      <alignment horizontal="center" vertical="center" wrapText="1"/>
      <protection locked="0"/>
    </xf>
    <xf numFmtId="0" fontId="26" fillId="25" borderId="37" xfId="43" applyFont="1" applyFill="1" applyBorder="1" applyAlignment="1" applyProtection="1">
      <alignment horizontal="center" vertical="center" wrapText="1"/>
      <protection locked="0"/>
    </xf>
    <xf numFmtId="0" fontId="25" fillId="24" borderId="0" xfId="57" applyFont="1" applyFill="1"/>
    <xf numFmtId="0" fontId="2" fillId="28" borderId="0" xfId="46" applyFill="1"/>
    <xf numFmtId="0" fontId="2" fillId="28" borderId="0" xfId="46" applyFill="1" applyAlignment="1">
      <alignment wrapText="1"/>
    </xf>
    <xf numFmtId="0" fontId="76" fillId="28" borderId="0" xfId="46" applyFont="1" applyFill="1"/>
    <xf numFmtId="0" fontId="77" fillId="29" borderId="10" xfId="46" applyFont="1" applyFill="1" applyBorder="1"/>
    <xf numFmtId="0" fontId="77" fillId="29" borderId="10" xfId="46" applyFont="1" applyFill="1" applyBorder="1" applyAlignment="1">
      <alignment horizontal="center" wrapText="1"/>
    </xf>
    <xf numFmtId="0" fontId="2" fillId="28" borderId="11" xfId="46" applyFill="1" applyBorder="1"/>
    <xf numFmtId="0" fontId="2" fillId="28" borderId="13" xfId="46" applyFill="1" applyBorder="1"/>
    <xf numFmtId="0" fontId="2" fillId="28" borderId="15" xfId="46" applyFill="1" applyBorder="1"/>
    <xf numFmtId="0" fontId="2" fillId="28" borderId="0" xfId="46" applyFill="1" applyAlignment="1">
      <alignment horizontal="right"/>
    </xf>
    <xf numFmtId="0" fontId="77" fillId="29" borderId="11" xfId="46" applyFont="1" applyFill="1" applyBorder="1"/>
    <xf numFmtId="0" fontId="77" fillId="29" borderId="12" xfId="46" applyFont="1" applyFill="1" applyBorder="1" applyAlignment="1">
      <alignment horizontal="right"/>
    </xf>
    <xf numFmtId="0" fontId="77" fillId="29" borderId="12" xfId="46" applyFont="1" applyFill="1" applyBorder="1" applyAlignment="1">
      <alignment horizontal="right" wrapText="1"/>
    </xf>
    <xf numFmtId="0" fontId="77" fillId="29" borderId="12" xfId="46" applyFont="1" applyFill="1" applyBorder="1" applyAlignment="1">
      <alignment horizontal="center" wrapText="1"/>
    </xf>
    <xf numFmtId="0" fontId="77" fillId="29" borderId="17" xfId="46" applyFont="1" applyFill="1" applyBorder="1" applyAlignment="1">
      <alignment horizontal="center" wrapText="1"/>
    </xf>
    <xf numFmtId="42" fontId="2" fillId="28" borderId="14" xfId="46" applyNumberFormat="1" applyFill="1" applyBorder="1" applyAlignment="1">
      <alignment horizontal="right"/>
    </xf>
    <xf numFmtId="0" fontId="2" fillId="28" borderId="14" xfId="46" applyFill="1" applyBorder="1" applyAlignment="1">
      <alignment horizontal="center"/>
    </xf>
    <xf numFmtId="0" fontId="2" fillId="28" borderId="18" xfId="46" applyFill="1" applyBorder="1" applyAlignment="1">
      <alignment horizontal="center"/>
    </xf>
    <xf numFmtId="42" fontId="2" fillId="28" borderId="16" xfId="46" applyNumberFormat="1" applyFill="1" applyBorder="1" applyAlignment="1">
      <alignment horizontal="right"/>
    </xf>
    <xf numFmtId="0" fontId="2" fillId="28" borderId="16" xfId="46" applyFill="1" applyBorder="1" applyAlignment="1">
      <alignment horizontal="center"/>
    </xf>
    <xf numFmtId="0" fontId="2" fillId="28" borderId="19" xfId="46" applyFill="1" applyBorder="1" applyAlignment="1">
      <alignment horizontal="center"/>
    </xf>
    <xf numFmtId="0" fontId="77" fillId="28" borderId="0" xfId="46" applyFont="1" applyFill="1"/>
    <xf numFmtId="42" fontId="2" fillId="28" borderId="0" xfId="46" applyNumberFormat="1" applyFill="1" applyAlignment="1">
      <alignment horizontal="right"/>
    </xf>
    <xf numFmtId="0" fontId="2" fillId="28" borderId="0" xfId="46" applyFill="1" applyAlignment="1">
      <alignment horizontal="right" wrapText="1"/>
    </xf>
    <xf numFmtId="0" fontId="78" fillId="28" borderId="0" xfId="46" applyFont="1" applyFill="1" applyAlignment="1">
      <alignment horizontal="center"/>
    </xf>
    <xf numFmtId="0" fontId="2" fillId="28" borderId="0" xfId="46" applyFill="1" applyAlignment="1">
      <alignment horizontal="center"/>
    </xf>
    <xf numFmtId="0" fontId="2" fillId="28" borderId="0" xfId="46" applyFill="1" applyAlignment="1">
      <alignment vertical="top" wrapText="1"/>
    </xf>
    <xf numFmtId="0" fontId="2" fillId="29" borderId="0" xfId="46" applyFill="1" applyAlignment="1">
      <alignment vertical="top" wrapText="1"/>
    </xf>
    <xf numFmtId="0" fontId="2" fillId="29" borderId="14" xfId="46" applyFill="1" applyBorder="1" applyAlignment="1">
      <alignment horizontal="left" wrapText="1"/>
    </xf>
    <xf numFmtId="0" fontId="2" fillId="28" borderId="14" xfId="46" applyFill="1" applyBorder="1" applyAlignment="1">
      <alignment horizontal="left" wrapText="1"/>
    </xf>
    <xf numFmtId="0" fontId="2" fillId="28" borderId="38" xfId="46" applyFill="1" applyBorder="1"/>
    <xf numFmtId="0" fontId="2" fillId="28" borderId="39" xfId="46" applyFill="1" applyBorder="1"/>
    <xf numFmtId="0" fontId="2" fillId="28" borderId="40" xfId="46" applyFill="1" applyBorder="1"/>
    <xf numFmtId="0" fontId="9" fillId="0" borderId="0" xfId="46" applyFont="1" applyAlignment="1">
      <alignment vertical="center"/>
    </xf>
    <xf numFmtId="0" fontId="22" fillId="0" borderId="0" xfId="56" applyFont="1" applyAlignment="1">
      <alignment horizontal="left" vertical="center"/>
    </xf>
    <xf numFmtId="0" fontId="22" fillId="0" borderId="0" xfId="56" applyFont="1" applyAlignment="1">
      <alignment horizontal="right" vertical="center"/>
    </xf>
    <xf numFmtId="0" fontId="32" fillId="0" borderId="0" xfId="56" applyFont="1" applyAlignment="1">
      <alignment horizontal="left" vertical="center"/>
    </xf>
    <xf numFmtId="0" fontId="32" fillId="0" borderId="0" xfId="56" applyFont="1" applyAlignment="1">
      <alignment vertical="center"/>
    </xf>
    <xf numFmtId="0" fontId="32" fillId="25" borderId="41" xfId="56" applyFont="1" applyFill="1" applyBorder="1" applyAlignment="1">
      <alignment horizontal="center" vertical="center"/>
    </xf>
    <xf numFmtId="0" fontId="32" fillId="25" borderId="42" xfId="56" applyFont="1" applyFill="1" applyBorder="1" applyAlignment="1">
      <alignment horizontal="center" vertical="center"/>
    </xf>
    <xf numFmtId="0" fontId="32" fillId="25" borderId="43" xfId="56" applyFont="1" applyFill="1" applyBorder="1" applyAlignment="1">
      <alignment horizontal="center" vertical="center"/>
    </xf>
    <xf numFmtId="0" fontId="33" fillId="0" borderId="0" xfId="56" applyFont="1" applyAlignment="1">
      <alignment vertical="center"/>
    </xf>
    <xf numFmtId="0" fontId="32" fillId="0" borderId="0" xfId="56" applyFont="1" applyAlignment="1">
      <alignment horizontal="center" vertical="center"/>
    </xf>
    <xf numFmtId="0" fontId="32" fillId="27" borderId="44" xfId="56" applyFont="1" applyFill="1" applyBorder="1" applyAlignment="1">
      <alignment horizontal="center" vertical="center"/>
    </xf>
    <xf numFmtId="0" fontId="32" fillId="27" borderId="45" xfId="56" applyFont="1" applyFill="1" applyBorder="1" applyAlignment="1">
      <alignment horizontal="center" vertical="center"/>
    </xf>
    <xf numFmtId="0" fontId="32" fillId="27" borderId="46" xfId="56" applyFont="1" applyFill="1" applyBorder="1" applyAlignment="1">
      <alignment horizontal="center" vertical="center"/>
    </xf>
    <xf numFmtId="0" fontId="9" fillId="0" borderId="0" xfId="56" applyFont="1" applyAlignment="1">
      <alignment horizontal="left" vertical="center" indent="1"/>
    </xf>
    <xf numFmtId="0" fontId="34" fillId="0" borderId="0" xfId="56" applyFont="1" applyAlignment="1">
      <alignment horizontal="left" vertical="center"/>
    </xf>
    <xf numFmtId="10" fontId="32" fillId="26" borderId="14" xfId="56" applyNumberFormat="1" applyFont="1" applyFill="1" applyBorder="1" applyAlignment="1">
      <alignment horizontal="center" vertical="center"/>
    </xf>
    <xf numFmtId="0" fontId="35" fillId="0" borderId="0" xfId="46" applyFont="1" applyAlignment="1">
      <alignment vertical="center"/>
    </xf>
    <xf numFmtId="44" fontId="9" fillId="26" borderId="47" xfId="56" applyNumberFormat="1" applyFont="1" applyFill="1" applyBorder="1" applyAlignment="1">
      <alignment horizontal="right" vertical="center"/>
    </xf>
    <xf numFmtId="44" fontId="9" fillId="0" borderId="0" xfId="56" applyNumberFormat="1" applyFont="1" applyAlignment="1">
      <alignment horizontal="right" vertical="center"/>
    </xf>
    <xf numFmtId="44" fontId="9" fillId="0" borderId="48" xfId="56" applyNumberFormat="1" applyFont="1" applyBorder="1" applyAlignment="1">
      <alignment horizontal="right" vertical="center"/>
    </xf>
    <xf numFmtId="0" fontId="9" fillId="0" borderId="0" xfId="56" applyFont="1" applyAlignment="1" applyProtection="1">
      <alignment horizontal="left" vertical="center" indent="1"/>
      <protection locked="0"/>
    </xf>
    <xf numFmtId="0" fontId="32" fillId="0" borderId="0" xfId="56" applyFont="1" applyAlignment="1" applyProtection="1">
      <alignment vertical="center"/>
      <protection locked="0"/>
    </xf>
    <xf numFmtId="44" fontId="9" fillId="26" borderId="0" xfId="56" applyNumberFormat="1" applyFont="1" applyFill="1" applyAlignment="1">
      <alignment horizontal="right" vertical="center"/>
    </xf>
    <xf numFmtId="44" fontId="9" fillId="26" borderId="48" xfId="56" applyNumberFormat="1" applyFont="1" applyFill="1" applyBorder="1" applyAlignment="1">
      <alignment horizontal="right" vertical="center"/>
    </xf>
    <xf numFmtId="0" fontId="9" fillId="0" borderId="20" xfId="56" applyFont="1" applyBorder="1" applyAlignment="1" applyProtection="1">
      <alignment horizontal="left" vertical="center" indent="1"/>
      <protection locked="0"/>
    </xf>
    <xf numFmtId="0" fontId="32" fillId="0" borderId="20" xfId="56" applyFont="1" applyBorder="1" applyAlignment="1" applyProtection="1">
      <alignment vertical="center"/>
      <protection locked="0"/>
    </xf>
    <xf numFmtId="0" fontId="34" fillId="0" borderId="20" xfId="56" applyFont="1" applyBorder="1" applyAlignment="1">
      <alignment horizontal="left" vertical="center"/>
    </xf>
    <xf numFmtId="0" fontId="9" fillId="0" borderId="20" xfId="46" applyFont="1" applyBorder="1" applyAlignment="1">
      <alignment vertical="center"/>
    </xf>
    <xf numFmtId="0" fontId="32" fillId="0" borderId="20" xfId="56" applyFont="1" applyBorder="1" applyAlignment="1">
      <alignment vertical="center"/>
    </xf>
    <xf numFmtId="44" fontId="9" fillId="26" borderId="49" xfId="56" applyNumberFormat="1" applyFont="1" applyFill="1" applyBorder="1" applyAlignment="1">
      <alignment horizontal="right" vertical="center"/>
    </xf>
    <xf numFmtId="44" fontId="9" fillId="0" borderId="20" xfId="56" applyNumberFormat="1" applyFont="1" applyBorder="1" applyAlignment="1">
      <alignment horizontal="right" vertical="center"/>
    </xf>
    <xf numFmtId="44" fontId="9" fillId="0" borderId="50" xfId="56" applyNumberFormat="1" applyFont="1" applyBorder="1" applyAlignment="1">
      <alignment horizontal="right" vertical="center"/>
    </xf>
    <xf numFmtId="0" fontId="32" fillId="0" borderId="0" xfId="56" quotePrefix="1" applyFont="1" applyAlignment="1">
      <alignment horizontal="center" vertical="center"/>
    </xf>
    <xf numFmtId="44" fontId="9" fillId="0" borderId="47" xfId="56" applyNumberFormat="1" applyFont="1" applyBorder="1" applyAlignment="1">
      <alignment horizontal="right" vertical="center"/>
    </xf>
    <xf numFmtId="44" fontId="32" fillId="27" borderId="47" xfId="56" applyNumberFormat="1" applyFont="1" applyFill="1" applyBorder="1" applyAlignment="1">
      <alignment vertical="center"/>
    </xf>
    <xf numFmtId="44" fontId="32" fillId="27" borderId="0" xfId="56" applyNumberFormat="1" applyFont="1" applyFill="1" applyAlignment="1">
      <alignment vertical="center"/>
    </xf>
    <xf numFmtId="44" fontId="32" fillId="27" borderId="48" xfId="56" applyNumberFormat="1" applyFont="1" applyFill="1" applyBorder="1" applyAlignment="1">
      <alignment vertical="center"/>
    </xf>
    <xf numFmtId="44" fontId="32" fillId="26" borderId="47" xfId="56" applyNumberFormat="1" applyFont="1" applyFill="1" applyBorder="1" applyAlignment="1">
      <alignment vertical="center"/>
    </xf>
    <xf numFmtId="44" fontId="32" fillId="26" borderId="0" xfId="56" applyNumberFormat="1" applyFont="1" applyFill="1" applyAlignment="1">
      <alignment vertical="center"/>
    </xf>
    <xf numFmtId="44" fontId="32" fillId="26" borderId="48" xfId="56" applyNumberFormat="1" applyFont="1" applyFill="1" applyBorder="1" applyAlignment="1">
      <alignment vertical="center"/>
    </xf>
    <xf numFmtId="0" fontId="32" fillId="0" borderId="51" xfId="56" applyFont="1" applyBorder="1" applyAlignment="1">
      <alignment vertical="center"/>
    </xf>
    <xf numFmtId="0" fontId="9" fillId="0" borderId="51" xfId="46" applyFont="1" applyBorder="1" applyAlignment="1">
      <alignment vertical="center"/>
    </xf>
    <xf numFmtId="0" fontId="32" fillId="0" borderId="51" xfId="56" quotePrefix="1" applyFont="1" applyBorder="1" applyAlignment="1">
      <alignment horizontal="center" vertical="center"/>
    </xf>
    <xf numFmtId="44" fontId="32" fillId="26" borderId="52" xfId="56" applyNumberFormat="1" applyFont="1" applyFill="1" applyBorder="1" applyAlignment="1">
      <alignment vertical="center"/>
    </xf>
    <xf numFmtId="44" fontId="32" fillId="0" borderId="51" xfId="56" applyNumberFormat="1" applyFont="1" applyBorder="1" applyAlignment="1">
      <alignment vertical="center"/>
    </xf>
    <xf numFmtId="44" fontId="32" fillId="0" borderId="53" xfId="56" applyNumberFormat="1" applyFont="1" applyBorder="1" applyAlignment="1">
      <alignment vertical="center"/>
    </xf>
    <xf numFmtId="44" fontId="32" fillId="0" borderId="47" xfId="56" applyNumberFormat="1" applyFont="1" applyBorder="1" applyAlignment="1">
      <alignment vertical="center"/>
    </xf>
    <xf numFmtId="44" fontId="32" fillId="0" borderId="0" xfId="56" applyNumberFormat="1" applyFont="1" applyAlignment="1">
      <alignment vertical="center"/>
    </xf>
    <xf numFmtId="44" fontId="32" fillId="0" borderId="48" xfId="56" applyNumberFormat="1" applyFont="1" applyBorder="1" applyAlignment="1">
      <alignment vertical="center"/>
    </xf>
    <xf numFmtId="0" fontId="35" fillId="0" borderId="0" xfId="56" applyFont="1" applyAlignment="1">
      <alignment vertical="center"/>
    </xf>
    <xf numFmtId="0" fontId="9" fillId="0" borderId="0" xfId="56" applyFont="1" applyAlignment="1">
      <alignment horizontal="center" vertical="center"/>
    </xf>
    <xf numFmtId="44" fontId="36" fillId="0" borderId="47" xfId="56" applyNumberFormat="1" applyFont="1" applyBorder="1" applyAlignment="1">
      <alignment vertical="center"/>
    </xf>
    <xf numFmtId="44" fontId="36" fillId="0" borderId="0" xfId="56" applyNumberFormat="1" applyFont="1" applyAlignment="1">
      <alignment vertical="center"/>
    </xf>
    <xf numFmtId="44" fontId="36" fillId="0" borderId="48" xfId="56" applyNumberFormat="1" applyFont="1" applyBorder="1" applyAlignment="1">
      <alignment vertical="center"/>
    </xf>
    <xf numFmtId="0" fontId="35" fillId="0" borderId="51" xfId="56" applyFont="1" applyBorder="1" applyAlignment="1">
      <alignment vertical="center"/>
    </xf>
    <xf numFmtId="0" fontId="9" fillId="0" borderId="51" xfId="56" applyFont="1" applyBorder="1" applyAlignment="1">
      <alignment horizontal="center" vertical="center"/>
    </xf>
    <xf numFmtId="10" fontId="32" fillId="26" borderId="54" xfId="56" applyNumberFormat="1" applyFont="1" applyFill="1" applyBorder="1" applyAlignment="1">
      <alignment horizontal="center" vertical="center"/>
    </xf>
    <xf numFmtId="0" fontId="35" fillId="0" borderId="51" xfId="56" applyFont="1" applyBorder="1" applyAlignment="1">
      <alignment horizontal="left" vertical="center"/>
    </xf>
    <xf numFmtId="44" fontId="36" fillId="0" borderId="52" xfId="56" applyNumberFormat="1" applyFont="1" applyBorder="1" applyAlignment="1">
      <alignment vertical="center"/>
    </xf>
    <xf numFmtId="44" fontId="36" fillId="0" borderId="51" xfId="56" applyNumberFormat="1" applyFont="1" applyBorder="1" applyAlignment="1">
      <alignment vertical="center"/>
    </xf>
    <xf numFmtId="44" fontId="36" fillId="0" borderId="53" xfId="56" applyNumberFormat="1" applyFont="1" applyBorder="1" applyAlignment="1">
      <alignment vertical="center"/>
    </xf>
    <xf numFmtId="0" fontId="33" fillId="0" borderId="0" xfId="56" applyFont="1" applyAlignment="1">
      <alignment horizontal="left" vertical="center"/>
    </xf>
    <xf numFmtId="44" fontId="32" fillId="24" borderId="55" xfId="56" applyNumberFormat="1" applyFont="1" applyFill="1" applyBorder="1" applyAlignment="1">
      <alignment vertical="center"/>
    </xf>
    <xf numFmtId="44" fontId="32" fillId="24" borderId="56" xfId="56" applyNumberFormat="1" applyFont="1" applyFill="1" applyBorder="1" applyAlignment="1">
      <alignment vertical="center"/>
    </xf>
    <xf numFmtId="44" fontId="32" fillId="24" borderId="57" xfId="56" applyNumberFormat="1" applyFont="1" applyFill="1" applyBorder="1" applyAlignment="1">
      <alignment vertical="center"/>
    </xf>
    <xf numFmtId="5" fontId="32" fillId="0" borderId="0" xfId="56" applyNumberFormat="1" applyFont="1" applyAlignment="1">
      <alignment vertical="center"/>
    </xf>
    <xf numFmtId="0" fontId="32" fillId="0" borderId="0" xfId="56" applyFont="1" applyAlignment="1">
      <alignment horizontal="center" vertical="center" wrapText="1"/>
    </xf>
    <xf numFmtId="10" fontId="32" fillId="0" borderId="0" xfId="56" applyNumberFormat="1" applyFont="1" applyAlignment="1">
      <alignment vertical="center"/>
    </xf>
    <xf numFmtId="0" fontId="37" fillId="0" borderId="0" xfId="46" applyFont="1" applyAlignment="1">
      <alignment vertical="center"/>
    </xf>
    <xf numFmtId="44" fontId="9" fillId="26" borderId="44" xfId="56" applyNumberFormat="1" applyFont="1" applyFill="1" applyBorder="1" applyAlignment="1" applyProtection="1">
      <alignment vertical="center"/>
      <protection locked="0"/>
    </xf>
    <xf numFmtId="44" fontId="9" fillId="0" borderId="45" xfId="56" applyNumberFormat="1" applyFont="1" applyBorder="1" applyAlignment="1">
      <alignment horizontal="right" vertical="center"/>
    </xf>
    <xf numFmtId="44" fontId="9" fillId="0" borderId="46" xfId="56" applyNumberFormat="1" applyFont="1" applyBorder="1" applyAlignment="1">
      <alignment horizontal="right" vertical="center"/>
    </xf>
    <xf numFmtId="7" fontId="9" fillId="0" borderId="0" xfId="46" applyNumberFormat="1" applyFont="1" applyAlignment="1">
      <alignment vertical="center"/>
    </xf>
    <xf numFmtId="44" fontId="9" fillId="26" borderId="47" xfId="56" applyNumberFormat="1" applyFont="1" applyFill="1" applyBorder="1" applyAlignment="1" applyProtection="1">
      <alignment vertical="center"/>
      <protection locked="0"/>
    </xf>
    <xf numFmtId="0" fontId="15" fillId="0" borderId="0" xfId="46" applyFont="1" applyAlignment="1">
      <alignment vertical="center"/>
    </xf>
    <xf numFmtId="0" fontId="9" fillId="0" borderId="20" xfId="56" applyFont="1" applyBorder="1" applyAlignment="1">
      <alignment horizontal="left" vertical="center" indent="1"/>
    </xf>
    <xf numFmtId="0" fontId="32" fillId="0" borderId="20" xfId="56" quotePrefix="1" applyFont="1" applyBorder="1" applyAlignment="1">
      <alignment horizontal="center" vertical="center"/>
    </xf>
    <xf numFmtId="44" fontId="32" fillId="0" borderId="20" xfId="56" applyNumberFormat="1" applyFont="1" applyBorder="1" applyAlignment="1">
      <alignment vertical="center"/>
    </xf>
    <xf numFmtId="44" fontId="9" fillId="26" borderId="49" xfId="56" applyNumberFormat="1" applyFont="1" applyFill="1" applyBorder="1" applyAlignment="1" applyProtection="1">
      <alignment vertical="center"/>
      <protection locked="0"/>
    </xf>
    <xf numFmtId="44" fontId="9" fillId="27" borderId="47" xfId="56" applyNumberFormat="1" applyFont="1" applyFill="1" applyBorder="1" applyAlignment="1">
      <alignment horizontal="right" vertical="center"/>
    </xf>
    <xf numFmtId="44" fontId="9" fillId="27" borderId="0" xfId="56" applyNumberFormat="1" applyFont="1" applyFill="1" applyAlignment="1">
      <alignment horizontal="right" vertical="center"/>
    </xf>
    <xf numFmtId="44" fontId="9" fillId="27" borderId="48" xfId="56" applyNumberFormat="1" applyFont="1" applyFill="1" applyBorder="1" applyAlignment="1">
      <alignment horizontal="right" vertical="center"/>
    </xf>
    <xf numFmtId="0" fontId="9" fillId="0" borderId="0" xfId="56" applyFont="1" applyAlignment="1">
      <alignment horizontal="left" vertical="center"/>
    </xf>
    <xf numFmtId="0" fontId="9" fillId="0" borderId="20" xfId="56" applyFont="1" applyBorder="1" applyAlignment="1">
      <alignment horizontal="left" vertical="center"/>
    </xf>
    <xf numFmtId="0" fontId="32" fillId="0" borderId="51" xfId="56" applyFont="1" applyBorder="1" applyAlignment="1">
      <alignment horizontal="left" vertical="center"/>
    </xf>
    <xf numFmtId="0" fontId="32" fillId="0" borderId="51" xfId="46" applyFont="1" applyBorder="1" applyAlignment="1">
      <alignment vertical="center"/>
    </xf>
    <xf numFmtId="44" fontId="9" fillId="26" borderId="52" xfId="56" applyNumberFormat="1" applyFont="1" applyFill="1" applyBorder="1" applyAlignment="1">
      <alignment horizontal="right" vertical="center"/>
    </xf>
    <xf numFmtId="44" fontId="9" fillId="0" borderId="51" xfId="56" applyNumberFormat="1" applyFont="1" applyBorder="1" applyAlignment="1">
      <alignment horizontal="right" vertical="center"/>
    </xf>
    <xf numFmtId="44" fontId="9" fillId="0" borderId="53" xfId="56" applyNumberFormat="1" applyFont="1" applyBorder="1" applyAlignment="1">
      <alignment horizontal="right" vertical="center"/>
    </xf>
    <xf numFmtId="44" fontId="9" fillId="0" borderId="58" xfId="56" applyNumberFormat="1" applyFont="1" applyBorder="1" applyAlignment="1">
      <alignment horizontal="right" vertical="center"/>
    </xf>
    <xf numFmtId="44" fontId="9" fillId="0" borderId="59" xfId="56" applyNumberFormat="1" applyFont="1" applyBorder="1" applyAlignment="1">
      <alignment horizontal="right" vertical="center"/>
    </xf>
    <xf numFmtId="44" fontId="9" fillId="0" borderId="60" xfId="56" applyNumberFormat="1" applyFont="1" applyBorder="1" applyAlignment="1">
      <alignment horizontal="right" vertical="center"/>
    </xf>
    <xf numFmtId="5" fontId="32" fillId="0" borderId="21" xfId="56" applyNumberFormat="1" applyFont="1" applyBorder="1" applyAlignment="1">
      <alignment vertical="center"/>
    </xf>
    <xf numFmtId="44" fontId="32" fillId="0" borderId="61" xfId="56" applyNumberFormat="1" applyFont="1" applyBorder="1" applyAlignment="1">
      <alignment vertical="center"/>
    </xf>
    <xf numFmtId="44" fontId="32" fillId="0" borderId="21" xfId="56" applyNumberFormat="1" applyFont="1" applyBorder="1" applyAlignment="1">
      <alignment vertical="center"/>
    </xf>
    <xf numFmtId="44" fontId="32" fillId="0" borderId="62" xfId="56" applyNumberFormat="1" applyFont="1" applyBorder="1" applyAlignment="1">
      <alignment vertical="center"/>
    </xf>
    <xf numFmtId="0" fontId="32" fillId="0" borderId="63" xfId="56" applyFont="1" applyBorder="1" applyAlignment="1">
      <alignment horizontal="center" vertical="center"/>
    </xf>
    <xf numFmtId="0" fontId="32" fillId="0" borderId="63" xfId="56" applyFont="1" applyBorder="1" applyAlignment="1">
      <alignment horizontal="center" vertical="top" wrapText="1"/>
    </xf>
    <xf numFmtId="0" fontId="32" fillId="26" borderId="64" xfId="56" applyFont="1" applyFill="1" applyBorder="1" applyAlignment="1" applyProtection="1">
      <alignment horizontal="center" vertical="center"/>
      <protection locked="0"/>
    </xf>
    <xf numFmtId="0" fontId="32" fillId="26" borderId="65" xfId="56" applyFont="1" applyFill="1" applyBorder="1" applyAlignment="1" applyProtection="1">
      <alignment vertical="center"/>
      <protection locked="0"/>
    </xf>
    <xf numFmtId="44" fontId="32" fillId="26" borderId="66" xfId="29" applyFont="1" applyFill="1" applyBorder="1" applyAlignment="1" applyProtection="1">
      <alignment vertical="center"/>
      <protection locked="0"/>
    </xf>
    <xf numFmtId="9" fontId="32" fillId="26" borderId="66" xfId="61" applyFont="1" applyFill="1" applyBorder="1" applyAlignment="1" applyProtection="1">
      <alignment vertical="center"/>
      <protection locked="0"/>
    </xf>
    <xf numFmtId="0" fontId="32" fillId="26" borderId="66" xfId="56" applyFont="1" applyFill="1" applyBorder="1" applyAlignment="1" applyProtection="1">
      <alignment vertical="center"/>
      <protection locked="0"/>
    </xf>
    <xf numFmtId="44" fontId="9" fillId="26" borderId="67" xfId="56" applyNumberFormat="1" applyFont="1" applyFill="1" applyBorder="1" applyAlignment="1">
      <alignment horizontal="right" vertical="center"/>
    </xf>
    <xf numFmtId="44" fontId="9" fillId="0" borderId="68" xfId="56" applyNumberFormat="1" applyFont="1" applyBorder="1" applyAlignment="1">
      <alignment horizontal="right" vertical="center"/>
    </xf>
    <xf numFmtId="44" fontId="9" fillId="0" borderId="69" xfId="56" applyNumberFormat="1" applyFont="1" applyBorder="1" applyAlignment="1">
      <alignment horizontal="right" vertical="center"/>
    </xf>
    <xf numFmtId="0" fontId="32" fillId="26" borderId="70" xfId="56" applyFont="1" applyFill="1" applyBorder="1" applyAlignment="1" applyProtection="1">
      <alignment horizontal="center" vertical="center"/>
      <protection locked="0"/>
    </xf>
    <xf numFmtId="0" fontId="32" fillId="26" borderId="71" xfId="56" applyFont="1" applyFill="1" applyBorder="1" applyAlignment="1" applyProtection="1">
      <alignment vertical="center"/>
      <protection locked="0"/>
    </xf>
    <xf numFmtId="44" fontId="9" fillId="26" borderId="72" xfId="56" applyNumberFormat="1" applyFont="1" applyFill="1" applyBorder="1" applyAlignment="1">
      <alignment horizontal="right" vertical="center"/>
    </xf>
    <xf numFmtId="44" fontId="9" fillId="0" borderId="7" xfId="56" applyNumberFormat="1" applyFont="1" applyBorder="1" applyAlignment="1">
      <alignment horizontal="right" vertical="center"/>
    </xf>
    <xf numFmtId="44" fontId="9" fillId="0" borderId="73" xfId="56" applyNumberFormat="1" applyFont="1" applyBorder="1" applyAlignment="1">
      <alignment horizontal="right" vertical="center"/>
    </xf>
    <xf numFmtId="0" fontId="32" fillId="26" borderId="52" xfId="56" applyFont="1" applyFill="1" applyBorder="1" applyAlignment="1" applyProtection="1">
      <alignment horizontal="center" vertical="center"/>
      <protection locked="0"/>
    </xf>
    <xf numFmtId="0" fontId="32" fillId="26" borderId="53" xfId="56" applyFont="1" applyFill="1" applyBorder="1" applyAlignment="1" applyProtection="1">
      <alignment vertical="center"/>
      <protection locked="0"/>
    </xf>
    <xf numFmtId="44" fontId="32" fillId="26" borderId="74" xfId="29" applyFont="1" applyFill="1" applyBorder="1" applyAlignment="1" applyProtection="1">
      <alignment vertical="center"/>
      <protection locked="0"/>
    </xf>
    <xf numFmtId="9" fontId="32" fillId="26" borderId="74" xfId="61" applyFont="1" applyFill="1" applyBorder="1" applyAlignment="1" applyProtection="1">
      <alignment vertical="center"/>
      <protection locked="0"/>
    </xf>
    <xf numFmtId="0" fontId="32" fillId="26" borderId="74" xfId="56" applyFont="1" applyFill="1" applyBorder="1" applyAlignment="1" applyProtection="1">
      <alignment vertical="center"/>
      <protection locked="0"/>
    </xf>
    <xf numFmtId="0" fontId="32" fillId="0" borderId="53" xfId="56" applyFont="1" applyBorder="1" applyAlignment="1">
      <alignment vertical="center"/>
    </xf>
    <xf numFmtId="44" fontId="9" fillId="26" borderId="75" xfId="56" applyNumberFormat="1" applyFont="1" applyFill="1" applyBorder="1" applyAlignment="1">
      <alignment horizontal="right" vertical="center"/>
    </xf>
    <xf numFmtId="44" fontId="9" fillId="0" borderId="76" xfId="56" applyNumberFormat="1" applyFont="1" applyBorder="1" applyAlignment="1">
      <alignment horizontal="right" vertical="center"/>
    </xf>
    <xf numFmtId="44" fontId="9" fillId="0" borderId="77" xfId="56" applyNumberFormat="1" applyFont="1" applyBorder="1" applyAlignment="1">
      <alignment horizontal="right" vertical="center"/>
    </xf>
    <xf numFmtId="44" fontId="9" fillId="0" borderId="78" xfId="56" applyNumberFormat="1" applyFont="1" applyBorder="1" applyAlignment="1">
      <alignment horizontal="right" vertical="center"/>
    </xf>
    <xf numFmtId="44" fontId="9" fillId="0" borderId="79" xfId="56" applyNumberFormat="1" applyFont="1" applyBorder="1" applyAlignment="1">
      <alignment horizontal="right" vertical="center"/>
    </xf>
    <xf numFmtId="44" fontId="9" fillId="0" borderId="80" xfId="56" applyNumberFormat="1" applyFont="1" applyBorder="1" applyAlignment="1">
      <alignment horizontal="right" vertical="center"/>
    </xf>
    <xf numFmtId="44" fontId="9" fillId="0" borderId="81" xfId="56" applyNumberFormat="1" applyFont="1" applyBorder="1" applyAlignment="1">
      <alignment horizontal="right" vertical="center"/>
    </xf>
    <xf numFmtId="44" fontId="9" fillId="0" borderId="82" xfId="56" applyNumberFormat="1" applyFont="1" applyBorder="1" applyAlignment="1">
      <alignment horizontal="right" vertical="center"/>
    </xf>
    <xf numFmtId="44" fontId="9" fillId="0" borderId="83" xfId="56" applyNumberFormat="1" applyFont="1" applyBorder="1" applyAlignment="1">
      <alignment horizontal="right" vertical="center"/>
    </xf>
    <xf numFmtId="44" fontId="9" fillId="0" borderId="84" xfId="56" applyNumberFormat="1" applyFont="1" applyBorder="1" applyAlignment="1">
      <alignment horizontal="right" vertical="center"/>
    </xf>
    <xf numFmtId="44" fontId="9" fillId="0" borderId="85" xfId="56" applyNumberFormat="1" applyFont="1" applyBorder="1" applyAlignment="1">
      <alignment horizontal="right" vertical="center"/>
    </xf>
    <xf numFmtId="44" fontId="9" fillId="0" borderId="86" xfId="56" applyNumberFormat="1" applyFont="1" applyBorder="1" applyAlignment="1">
      <alignment horizontal="right" vertical="center"/>
    </xf>
    <xf numFmtId="0" fontId="32" fillId="0" borderId="35" xfId="56" applyFont="1" applyBorder="1" applyAlignment="1">
      <alignment vertical="center"/>
    </xf>
    <xf numFmtId="0" fontId="32" fillId="0" borderId="37" xfId="56" applyFont="1" applyBorder="1" applyAlignment="1">
      <alignment vertical="center"/>
    </xf>
    <xf numFmtId="0" fontId="32" fillId="0" borderId="36" xfId="56" applyFont="1" applyBorder="1" applyAlignment="1">
      <alignment vertical="center"/>
    </xf>
    <xf numFmtId="0" fontId="32" fillId="25" borderId="63" xfId="56" applyFont="1" applyFill="1" applyBorder="1" applyAlignment="1">
      <alignment horizontal="center" vertical="center"/>
    </xf>
    <xf numFmtId="0" fontId="32" fillId="25" borderId="87" xfId="56" applyFont="1" applyFill="1" applyBorder="1" applyAlignment="1">
      <alignment horizontal="center" vertical="center"/>
    </xf>
    <xf numFmtId="0" fontId="32" fillId="25" borderId="88" xfId="56" applyFont="1" applyFill="1" applyBorder="1" applyAlignment="1">
      <alignment horizontal="center" vertical="center"/>
    </xf>
    <xf numFmtId="0" fontId="32" fillId="25" borderId="89" xfId="56" applyFont="1" applyFill="1" applyBorder="1" applyAlignment="1">
      <alignment horizontal="center" vertical="center"/>
    </xf>
    <xf numFmtId="10" fontId="32" fillId="0" borderId="0" xfId="56" applyNumberFormat="1" applyFont="1" applyAlignment="1">
      <alignment horizontal="center" vertical="center"/>
    </xf>
    <xf numFmtId="44" fontId="9" fillId="0" borderId="47" xfId="46" applyNumberFormat="1" applyFont="1" applyBorder="1" applyAlignment="1">
      <alignment vertical="center"/>
    </xf>
    <xf numFmtId="44" fontId="9" fillId="0" borderId="47" xfId="56" applyNumberFormat="1" applyFont="1" applyBorder="1" applyAlignment="1">
      <alignment vertical="center"/>
    </xf>
    <xf numFmtId="44" fontId="9" fillId="0" borderId="49" xfId="56" applyNumberFormat="1" applyFont="1" applyBorder="1" applyAlignment="1">
      <alignment vertical="center"/>
    </xf>
    <xf numFmtId="44" fontId="32" fillId="0" borderId="47" xfId="46" applyNumberFormat="1" applyFont="1" applyBorder="1" applyAlignment="1">
      <alignment vertical="center"/>
    </xf>
    <xf numFmtId="44" fontId="32" fillId="0" borderId="52" xfId="56" quotePrefix="1" applyNumberFormat="1" applyFont="1" applyBorder="1" applyAlignment="1">
      <alignment horizontal="center" vertical="center"/>
    </xf>
    <xf numFmtId="10" fontId="32" fillId="0" borderId="51" xfId="56" applyNumberFormat="1" applyFont="1" applyBorder="1" applyAlignment="1">
      <alignment horizontal="center" vertical="center"/>
    </xf>
    <xf numFmtId="44" fontId="32" fillId="24" borderId="90" xfId="56" applyNumberFormat="1" applyFont="1" applyFill="1" applyBorder="1" applyAlignment="1">
      <alignment vertical="center"/>
    </xf>
    <xf numFmtId="44" fontId="9" fillId="0" borderId="44" xfId="56" applyNumberFormat="1" applyFont="1" applyBorder="1" applyAlignment="1" applyProtection="1">
      <alignment vertical="center"/>
      <protection locked="0"/>
    </xf>
    <xf numFmtId="44" fontId="9" fillId="0" borderId="45" xfId="46" applyNumberFormat="1" applyFont="1" applyBorder="1" applyAlignment="1">
      <alignment vertical="center"/>
    </xf>
    <xf numFmtId="44" fontId="9" fillId="0" borderId="46" xfId="46" applyNumberFormat="1" applyFont="1" applyBorder="1" applyAlignment="1">
      <alignment vertical="center"/>
    </xf>
    <xf numFmtId="44" fontId="9" fillId="0" borderId="47" xfId="56" applyNumberFormat="1" applyFont="1" applyBorder="1" applyAlignment="1" applyProtection="1">
      <alignment vertical="center"/>
      <protection locked="0"/>
    </xf>
    <xf numFmtId="44" fontId="9" fillId="0" borderId="0" xfId="46" applyNumberFormat="1" applyFont="1" applyAlignment="1">
      <alignment vertical="center"/>
    </xf>
    <xf numFmtId="44" fontId="9" fillId="0" borderId="48" xfId="46" applyNumberFormat="1" applyFont="1" applyBorder="1" applyAlignment="1">
      <alignment vertical="center"/>
    </xf>
    <xf numFmtId="44" fontId="9" fillId="0" borderId="49" xfId="56" applyNumberFormat="1" applyFont="1" applyBorder="1" applyAlignment="1" applyProtection="1">
      <alignment vertical="center"/>
      <protection locked="0"/>
    </xf>
    <xf numFmtId="44" fontId="9" fillId="0" borderId="20" xfId="46" applyNumberFormat="1" applyFont="1" applyBorder="1" applyAlignment="1">
      <alignment vertical="center"/>
    </xf>
    <xf numFmtId="44" fontId="9" fillId="0" borderId="50" xfId="46" applyNumberFormat="1" applyFont="1" applyBorder="1" applyAlignment="1">
      <alignment vertical="center"/>
    </xf>
    <xf numFmtId="44" fontId="9" fillId="0" borderId="49" xfId="56" applyNumberFormat="1" applyFont="1" applyBorder="1" applyAlignment="1">
      <alignment horizontal="right" vertical="center"/>
    </xf>
    <xf numFmtId="0" fontId="9" fillId="27" borderId="0" xfId="46" applyFont="1" applyFill="1" applyAlignment="1">
      <alignment vertical="center"/>
    </xf>
    <xf numFmtId="44" fontId="9" fillId="0" borderId="52" xfId="56" applyNumberFormat="1" applyFont="1" applyBorder="1" applyAlignment="1">
      <alignment horizontal="right" vertical="center"/>
    </xf>
    <xf numFmtId="44" fontId="9" fillId="0" borderId="51" xfId="46" applyNumberFormat="1" applyFont="1" applyBorder="1" applyAlignment="1">
      <alignment vertical="center"/>
    </xf>
    <xf numFmtId="44" fontId="9" fillId="0" borderId="53" xfId="46" applyNumberFormat="1" applyFont="1" applyBorder="1" applyAlignment="1">
      <alignment vertical="center"/>
    </xf>
    <xf numFmtId="0" fontId="32" fillId="0" borderId="0" xfId="56" applyFont="1" applyAlignment="1" applyProtection="1">
      <alignment horizontal="center" vertical="center"/>
      <protection locked="0"/>
    </xf>
    <xf numFmtId="44" fontId="32" fillId="0" borderId="0" xfId="29" applyFont="1" applyFill="1" applyBorder="1" applyAlignment="1" applyProtection="1">
      <alignment vertical="center"/>
      <protection locked="0"/>
    </xf>
    <xf numFmtId="9" fontId="32" fillId="0" borderId="0" xfId="61" applyFont="1" applyFill="1" applyBorder="1" applyAlignment="1" applyProtection="1">
      <alignment vertical="center"/>
      <protection locked="0"/>
    </xf>
    <xf numFmtId="44" fontId="9" fillId="0" borderId="67" xfId="56" applyNumberFormat="1" applyFont="1" applyBorder="1" applyAlignment="1">
      <alignment horizontal="right" vertical="center"/>
    </xf>
    <xf numFmtId="44" fontId="9" fillId="0" borderId="72" xfId="56" applyNumberFormat="1" applyFont="1" applyBorder="1" applyAlignment="1">
      <alignment horizontal="right" vertical="center"/>
    </xf>
    <xf numFmtId="0" fontId="32" fillId="0" borderId="51" xfId="56" applyFont="1" applyBorder="1" applyAlignment="1" applyProtection="1">
      <alignment horizontal="center" vertical="center"/>
      <protection locked="0"/>
    </xf>
    <xf numFmtId="0" fontId="32" fillId="0" borderId="51" xfId="56" applyFont="1" applyBorder="1" applyAlignment="1" applyProtection="1">
      <alignment vertical="center"/>
      <protection locked="0"/>
    </xf>
    <xf numFmtId="44" fontId="32" fillId="0" borderId="51" xfId="29" applyFont="1" applyFill="1" applyBorder="1" applyAlignment="1" applyProtection="1">
      <alignment vertical="center"/>
      <protection locked="0"/>
    </xf>
    <xf numFmtId="9" fontId="32" fillId="0" borderId="51" xfId="61" applyFont="1" applyFill="1" applyBorder="1" applyAlignment="1" applyProtection="1">
      <alignment vertical="center"/>
      <protection locked="0"/>
    </xf>
    <xf numFmtId="44" fontId="9" fillId="0" borderId="75" xfId="56" applyNumberFormat="1" applyFont="1" applyBorder="1" applyAlignment="1">
      <alignment horizontal="right" vertical="center"/>
    </xf>
    <xf numFmtId="44" fontId="9" fillId="0" borderId="91" xfId="56" applyNumberFormat="1" applyFont="1" applyBorder="1" applyAlignment="1">
      <alignment horizontal="right" vertical="center"/>
    </xf>
    <xf numFmtId="44" fontId="9" fillId="0" borderId="92" xfId="56" applyNumberFormat="1" applyFont="1" applyBorder="1" applyAlignment="1">
      <alignment horizontal="right" vertical="center"/>
    </xf>
    <xf numFmtId="44" fontId="9" fillId="0" borderId="93" xfId="56" applyNumberFormat="1" applyFont="1" applyBorder="1" applyAlignment="1">
      <alignment horizontal="right" vertical="center"/>
    </xf>
    <xf numFmtId="0" fontId="9" fillId="0" borderId="0" xfId="46" applyFont="1" applyAlignment="1">
      <alignment horizontal="center" vertical="center"/>
    </xf>
    <xf numFmtId="0" fontId="15" fillId="0" borderId="0" xfId="46" applyFont="1" applyAlignment="1">
      <alignment horizontal="left" vertical="center"/>
    </xf>
    <xf numFmtId="0" fontId="22" fillId="0" borderId="0" xfId="46" applyFont="1" applyAlignment="1">
      <alignment horizontal="left" vertical="center"/>
    </xf>
    <xf numFmtId="0" fontId="38" fillId="0" borderId="0" xfId="46" applyFont="1" applyAlignment="1">
      <alignment vertical="center"/>
    </xf>
    <xf numFmtId="0" fontId="32" fillId="0" borderId="0" xfId="46" applyFont="1" applyAlignment="1">
      <alignment vertical="center"/>
    </xf>
    <xf numFmtId="0" fontId="32" fillId="0" borderId="0" xfId="46" applyFont="1" applyAlignment="1">
      <alignment horizontal="center" vertical="center"/>
    </xf>
    <xf numFmtId="0" fontId="22" fillId="0" borderId="0" xfId="46" applyFont="1" applyAlignment="1">
      <alignment horizontal="center" vertical="center"/>
    </xf>
    <xf numFmtId="0" fontId="22" fillId="0" borderId="0" xfId="46" applyFont="1" applyAlignment="1">
      <alignment vertical="center"/>
    </xf>
    <xf numFmtId="0" fontId="9" fillId="0" borderId="0" xfId="46" applyFont="1" applyAlignment="1">
      <alignment horizontal="left" vertical="center"/>
    </xf>
    <xf numFmtId="9" fontId="39" fillId="0" borderId="0" xfId="46" applyNumberFormat="1" applyFont="1" applyAlignment="1">
      <alignment horizontal="center" vertical="center"/>
    </xf>
    <xf numFmtId="0" fontId="39" fillId="0" borderId="0" xfId="46" applyFont="1" applyAlignment="1">
      <alignment vertical="center"/>
    </xf>
    <xf numFmtId="0" fontId="39" fillId="0" borderId="0" xfId="46" applyFont="1" applyAlignment="1">
      <alignment horizontal="center" vertical="center"/>
    </xf>
    <xf numFmtId="0" fontId="33" fillId="0" borderId="0" xfId="46" applyFont="1" applyAlignment="1">
      <alignment vertical="center"/>
    </xf>
    <xf numFmtId="0" fontId="40" fillId="0" borderId="0" xfId="46" applyFont="1" applyAlignment="1">
      <alignment vertical="center"/>
    </xf>
    <xf numFmtId="0" fontId="32" fillId="0" borderId="0" xfId="46" applyFont="1" applyAlignment="1">
      <alignment horizontal="left" vertical="center"/>
    </xf>
    <xf numFmtId="0" fontId="37" fillId="0" borderId="0" xfId="46" applyFont="1" applyAlignment="1">
      <alignment horizontal="center" vertical="center"/>
    </xf>
    <xf numFmtId="0" fontId="41" fillId="0" borderId="0" xfId="46" applyFont="1" applyAlignment="1">
      <alignment vertical="center"/>
    </xf>
    <xf numFmtId="0" fontId="42" fillId="0" borderId="0" xfId="38" applyFont="1" applyFill="1" applyBorder="1" applyAlignment="1" applyProtection="1">
      <alignment vertical="center"/>
    </xf>
    <xf numFmtId="0" fontId="42" fillId="0" borderId="0" xfId="38" applyFont="1" applyFill="1" applyBorder="1" applyAlignment="1" applyProtection="1">
      <alignment horizontal="left" vertical="center"/>
    </xf>
    <xf numFmtId="0" fontId="32" fillId="0" borderId="0" xfId="46" applyFont="1" applyAlignment="1">
      <alignment horizontal="right" vertical="center"/>
    </xf>
    <xf numFmtId="0" fontId="37" fillId="0" borderId="0" xfId="46" applyFont="1" applyAlignment="1">
      <alignment horizontal="left" vertical="center"/>
    </xf>
    <xf numFmtId="0" fontId="41" fillId="0" borderId="0" xfId="46" applyFont="1" applyAlignment="1">
      <alignment horizontal="center" vertical="center"/>
    </xf>
    <xf numFmtId="0" fontId="2" fillId="28" borderId="14" xfId="46" applyFill="1" applyBorder="1"/>
    <xf numFmtId="0" fontId="9" fillId="28" borderId="0" xfId="46" applyFont="1" applyFill="1" applyAlignment="1">
      <alignment horizontal="center" vertical="top" wrapText="1"/>
    </xf>
    <xf numFmtId="0" fontId="2" fillId="29" borderId="94" xfId="46" applyFill="1" applyBorder="1" applyAlignment="1">
      <alignment vertical="top" wrapText="1"/>
    </xf>
    <xf numFmtId="0" fontId="2" fillId="28" borderId="14" xfId="46" applyFill="1" applyBorder="1" applyAlignment="1">
      <alignment vertical="top" wrapText="1"/>
    </xf>
    <xf numFmtId="0" fontId="75" fillId="0" borderId="0" xfId="0" applyFont="1"/>
    <xf numFmtId="0" fontId="0" fillId="0" borderId="0" xfId="0" applyAlignment="1">
      <alignment wrapText="1"/>
    </xf>
    <xf numFmtId="49" fontId="0" fillId="0" borderId="0" xfId="0" applyNumberFormat="1"/>
    <xf numFmtId="0" fontId="0" fillId="32" borderId="14" xfId="0" applyFill="1" applyBorder="1" applyAlignment="1">
      <alignment wrapText="1"/>
    </xf>
    <xf numFmtId="169" fontId="0" fillId="28" borderId="0" xfId="0" applyNumberFormat="1" applyFill="1" applyAlignment="1">
      <alignment wrapText="1"/>
    </xf>
    <xf numFmtId="0" fontId="75" fillId="0" borderId="0" xfId="0" quotePrefix="1" applyFont="1"/>
    <xf numFmtId="0" fontId="75" fillId="0" borderId="20" xfId="0" quotePrefix="1" applyFont="1" applyBorder="1"/>
    <xf numFmtId="0" fontId="0" fillId="0" borderId="20" xfId="0" applyBorder="1"/>
    <xf numFmtId="0" fontId="75" fillId="0" borderId="20" xfId="0" applyFont="1" applyBorder="1"/>
    <xf numFmtId="0" fontId="75" fillId="0" borderId="0" xfId="0" applyFont="1" applyAlignment="1">
      <alignment horizontal="left"/>
    </xf>
    <xf numFmtId="0" fontId="0" fillId="0" borderId="0" xfId="0" applyAlignment="1">
      <alignment horizontal="left" indent="1"/>
    </xf>
    <xf numFmtId="170" fontId="0" fillId="28" borderId="0" xfId="0" applyNumberFormat="1" applyFill="1" applyAlignment="1">
      <alignment wrapText="1"/>
    </xf>
    <xf numFmtId="170" fontId="0" fillId="28" borderId="20" xfId="0" applyNumberFormat="1" applyFill="1" applyBorder="1" applyAlignment="1">
      <alignment wrapText="1"/>
    </xf>
    <xf numFmtId="169" fontId="75" fillId="0" borderId="0" xfId="0" applyNumberFormat="1" applyFont="1" applyAlignment="1">
      <alignment wrapText="1"/>
    </xf>
    <xf numFmtId="169" fontId="75" fillId="0" borderId="0" xfId="0" applyNumberFormat="1" applyFont="1" applyAlignment="1">
      <alignment horizontal="right"/>
    </xf>
    <xf numFmtId="9" fontId="74" fillId="0" borderId="0" xfId="60" applyFont="1" applyBorder="1"/>
    <xf numFmtId="169" fontId="0" fillId="32" borderId="14" xfId="0" applyNumberFormat="1" applyFill="1" applyBorder="1" applyAlignment="1">
      <alignment wrapText="1"/>
    </xf>
    <xf numFmtId="167" fontId="19" fillId="0" borderId="0" xfId="28" applyNumberFormat="1" applyFont="1" applyFill="1" applyProtection="1"/>
    <xf numFmtId="0" fontId="2" fillId="24" borderId="0" xfId="42" applyFill="1" applyAlignment="1" applyProtection="1">
      <alignment vertical="center"/>
      <protection locked="0"/>
    </xf>
    <xf numFmtId="0" fontId="13" fillId="25" borderId="35" xfId="43" applyFont="1" applyFill="1" applyBorder="1" applyAlignment="1" applyProtection="1">
      <alignment horizontal="center" vertical="center" wrapText="1"/>
      <protection locked="0"/>
    </xf>
    <xf numFmtId="0" fontId="13" fillId="25" borderId="37" xfId="43" applyFont="1" applyFill="1" applyBorder="1" applyAlignment="1" applyProtection="1">
      <alignment horizontal="center" vertical="center" wrapText="1"/>
      <protection locked="0"/>
    </xf>
    <xf numFmtId="0" fontId="13" fillId="25" borderId="36" xfId="43" applyFont="1" applyFill="1" applyBorder="1" applyAlignment="1" applyProtection="1">
      <alignment horizontal="center" vertical="center" wrapText="1"/>
      <protection locked="0"/>
    </xf>
    <xf numFmtId="9" fontId="25" fillId="24" borderId="32" xfId="60" applyFont="1" applyFill="1" applyBorder="1" applyAlignment="1">
      <alignment horizontal="right" vertical="top"/>
    </xf>
    <xf numFmtId="9" fontId="25" fillId="24" borderId="31" xfId="60" applyFont="1" applyFill="1" applyBorder="1" applyAlignment="1">
      <alignment horizontal="right" vertical="top" wrapText="1"/>
    </xf>
    <xf numFmtId="1" fontId="25" fillId="24" borderId="31" xfId="57" applyNumberFormat="1" applyFont="1" applyFill="1" applyBorder="1" applyAlignment="1">
      <alignment horizontal="right" vertical="top"/>
    </xf>
    <xf numFmtId="1" fontId="25" fillId="24" borderId="14" xfId="57" applyNumberFormat="1" applyFont="1" applyFill="1" applyBorder="1" applyAlignment="1">
      <alignment horizontal="right" vertical="top"/>
    </xf>
    <xf numFmtId="1" fontId="25" fillId="24" borderId="16" xfId="57" applyNumberFormat="1" applyFont="1" applyFill="1" applyBorder="1" applyAlignment="1">
      <alignment horizontal="right" vertical="top"/>
    </xf>
    <xf numFmtId="1" fontId="25" fillId="24" borderId="33" xfId="57" applyNumberFormat="1" applyFont="1" applyFill="1" applyBorder="1" applyAlignment="1">
      <alignment horizontal="right" vertical="top" wrapText="1"/>
    </xf>
    <xf numFmtId="1" fontId="25" fillId="24" borderId="32" xfId="57" applyNumberFormat="1" applyFont="1" applyFill="1" applyBorder="1" applyAlignment="1">
      <alignment horizontal="right" vertical="top" wrapText="1"/>
    </xf>
    <xf numFmtId="1" fontId="25" fillId="24" borderId="28" xfId="57" applyNumberFormat="1" applyFont="1" applyFill="1" applyBorder="1" applyAlignment="1">
      <alignment horizontal="right" vertical="top" wrapText="1"/>
    </xf>
    <xf numFmtId="1" fontId="25" fillId="24" borderId="14" xfId="57" applyNumberFormat="1" applyFont="1" applyFill="1" applyBorder="1" applyAlignment="1">
      <alignment horizontal="right" vertical="top" wrapText="1"/>
    </xf>
    <xf numFmtId="1" fontId="25" fillId="24" borderId="16" xfId="57" applyNumberFormat="1" applyFont="1" applyFill="1" applyBorder="1" applyAlignment="1">
      <alignment horizontal="right" vertical="top" wrapText="1"/>
    </xf>
    <xf numFmtId="9" fontId="25" fillId="24" borderId="14" xfId="60" applyFont="1" applyFill="1" applyBorder="1" applyAlignment="1">
      <alignment horizontal="right" vertical="top" wrapText="1"/>
    </xf>
    <xf numFmtId="9" fontId="25" fillId="24" borderId="16" xfId="60" applyFont="1" applyFill="1" applyBorder="1" applyAlignment="1">
      <alignment horizontal="right" vertical="top" wrapText="1"/>
    </xf>
    <xf numFmtId="168" fontId="25" fillId="24" borderId="30" xfId="60" applyNumberFormat="1" applyFont="1" applyFill="1" applyBorder="1" applyAlignment="1">
      <alignment horizontal="right" vertical="top" wrapText="1"/>
    </xf>
    <xf numFmtId="168" fontId="25" fillId="24" borderId="27" xfId="60" applyNumberFormat="1" applyFont="1" applyFill="1" applyBorder="1" applyAlignment="1">
      <alignment horizontal="right" vertical="top" wrapText="1"/>
    </xf>
    <xf numFmtId="168" fontId="25" fillId="24" borderId="24" xfId="60" applyNumberFormat="1" applyFont="1" applyFill="1" applyBorder="1" applyAlignment="1">
      <alignment horizontal="right" vertical="top" wrapText="1"/>
    </xf>
    <xf numFmtId="0" fontId="72" fillId="0" borderId="0" xfId="42" applyFont="1" applyAlignment="1">
      <alignment horizontal="right"/>
    </xf>
    <xf numFmtId="0" fontId="2" fillId="0" borderId="0" xfId="0" applyFont="1" applyAlignment="1" applyProtection="1">
      <alignment horizontal="left" vertical="center" indent="1"/>
      <protection locked="0"/>
    </xf>
    <xf numFmtId="5" fontId="2" fillId="0" borderId="0" xfId="0" applyNumberFormat="1" applyFont="1" applyAlignment="1" applyProtection="1">
      <alignment vertical="center"/>
      <protection locked="0"/>
    </xf>
    <xf numFmtId="164"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3" fontId="2" fillId="0" borderId="0" xfId="0" applyNumberFormat="1" applyFont="1" applyAlignment="1" applyProtection="1">
      <alignment vertical="center"/>
      <protection locked="0"/>
    </xf>
    <xf numFmtId="0" fontId="30" fillId="0" borderId="0" xfId="0" applyFont="1" applyAlignment="1" applyProtection="1">
      <alignment horizontal="left" vertical="center" indent="1"/>
      <protection locked="0"/>
    </xf>
    <xf numFmtId="0" fontId="82" fillId="28" borderId="0" xfId="45" applyFont="1" applyFill="1" applyAlignment="1">
      <alignment horizontal="right"/>
    </xf>
    <xf numFmtId="17" fontId="82" fillId="28" borderId="0" xfId="45" quotePrefix="1" applyNumberFormat="1" applyFont="1" applyFill="1" applyAlignment="1">
      <alignment horizontal="right"/>
    </xf>
    <xf numFmtId="41" fontId="90" fillId="0" borderId="125" xfId="0" applyNumberFormat="1" applyFont="1" applyBorder="1" applyAlignment="1" applyProtection="1">
      <alignment vertical="center"/>
      <protection locked="0"/>
    </xf>
    <xf numFmtId="41" fontId="90" fillId="0" borderId="126" xfId="0" applyNumberFormat="1" applyFont="1" applyBorder="1" applyAlignment="1" applyProtection="1">
      <alignment vertical="center"/>
      <protection locked="0"/>
    </xf>
    <xf numFmtId="41" fontId="90" fillId="0" borderId="127" xfId="0" applyNumberFormat="1" applyFont="1" applyBorder="1" applyAlignment="1" applyProtection="1">
      <alignment vertical="center"/>
      <protection locked="0"/>
    </xf>
    <xf numFmtId="41" fontId="90" fillId="0" borderId="128" xfId="0" applyNumberFormat="1" applyFont="1" applyBorder="1" applyAlignment="1" applyProtection="1">
      <alignment vertical="center"/>
      <protection locked="0"/>
    </xf>
    <xf numFmtId="41" fontId="90" fillId="0" borderId="130" xfId="0" applyNumberFormat="1" applyFont="1" applyBorder="1" applyAlignment="1" applyProtection="1">
      <alignment vertical="center"/>
      <protection locked="0"/>
    </xf>
    <xf numFmtId="41" fontId="90" fillId="0" borderId="131" xfId="0" applyNumberFormat="1" applyFont="1" applyBorder="1" applyAlignment="1" applyProtection="1">
      <alignment vertical="center"/>
      <protection locked="0"/>
    </xf>
    <xf numFmtId="41" fontId="90" fillId="0" borderId="130" xfId="0" applyNumberFormat="1" applyFont="1" applyBorder="1" applyAlignment="1" applyProtection="1">
      <alignment vertical="center" wrapText="1"/>
      <protection locked="0"/>
    </xf>
    <xf numFmtId="41" fontId="90" fillId="0" borderId="131" xfId="0" applyNumberFormat="1" applyFont="1" applyBorder="1" applyAlignment="1" applyProtection="1">
      <alignment vertical="center" wrapText="1"/>
      <protection locked="0"/>
    </xf>
    <xf numFmtId="41" fontId="90" fillId="0" borderId="173" xfId="0" applyNumberFormat="1" applyFont="1" applyBorder="1" applyAlignment="1" applyProtection="1">
      <alignment vertical="center"/>
      <protection locked="0"/>
    </xf>
    <xf numFmtId="41" fontId="90" fillId="0" borderId="178" xfId="0" applyNumberFormat="1" applyFont="1" applyBorder="1" applyAlignment="1" applyProtection="1">
      <alignment vertical="center"/>
      <protection locked="0"/>
    </xf>
    <xf numFmtId="41" fontId="90" fillId="0" borderId="174" xfId="0" applyNumberFormat="1" applyFont="1" applyBorder="1" applyAlignment="1" applyProtection="1">
      <alignment vertical="center"/>
      <protection locked="0"/>
    </xf>
    <xf numFmtId="41" fontId="90" fillId="0" borderId="171" xfId="0" applyNumberFormat="1" applyFont="1" applyBorder="1" applyAlignment="1" applyProtection="1">
      <alignment vertical="center" wrapText="1"/>
      <protection locked="0"/>
    </xf>
    <xf numFmtId="41" fontId="90" fillId="0" borderId="179" xfId="0" applyNumberFormat="1" applyFont="1" applyBorder="1" applyAlignment="1" applyProtection="1">
      <alignment vertical="center"/>
      <protection locked="0"/>
    </xf>
    <xf numFmtId="41" fontId="90" fillId="0" borderId="180" xfId="0" applyNumberFormat="1" applyFont="1" applyBorder="1" applyAlignment="1" applyProtection="1">
      <alignment vertical="center"/>
      <protection locked="0"/>
    </xf>
    <xf numFmtId="41" fontId="90" fillId="0" borderId="175" xfId="0" applyNumberFormat="1" applyFont="1" applyBorder="1" applyAlignment="1" applyProtection="1">
      <alignment vertical="center"/>
      <protection locked="0"/>
    </xf>
    <xf numFmtId="41" fontId="90" fillId="0" borderId="170" xfId="0" applyNumberFormat="1" applyFont="1" applyBorder="1" applyAlignment="1" applyProtection="1">
      <alignment vertical="center"/>
      <protection locked="0"/>
    </xf>
    <xf numFmtId="0" fontId="25" fillId="24" borderId="34" xfId="57" applyFont="1" applyFill="1" applyBorder="1" applyAlignment="1">
      <alignment horizontal="left" vertical="top" wrapText="1"/>
    </xf>
    <xf numFmtId="0" fontId="25" fillId="24" borderId="29" xfId="57" applyFont="1" applyFill="1" applyBorder="1" applyAlignment="1">
      <alignment horizontal="left" vertical="top" wrapText="1"/>
    </xf>
    <xf numFmtId="0" fontId="25" fillId="24" borderId="26" xfId="57" applyFont="1" applyFill="1" applyBorder="1" applyAlignment="1">
      <alignment horizontal="left" vertical="top" wrapText="1"/>
    </xf>
    <xf numFmtId="0" fontId="25" fillId="24" borderId="33" xfId="57" applyFont="1" applyFill="1" applyBorder="1" applyAlignment="1">
      <alignment horizontal="left" vertical="top" wrapText="1"/>
    </xf>
    <xf numFmtId="0" fontId="25" fillId="24" borderId="28" xfId="57" applyFont="1" applyFill="1" applyBorder="1" applyAlignment="1">
      <alignment horizontal="left" vertical="top" wrapText="1"/>
    </xf>
    <xf numFmtId="0" fontId="25" fillId="24" borderId="25" xfId="57" applyFont="1" applyFill="1" applyBorder="1" applyAlignment="1">
      <alignment horizontal="left" vertical="top" wrapText="1"/>
    </xf>
    <xf numFmtId="0" fontId="13" fillId="29" borderId="97" xfId="43" applyFont="1" applyFill="1" applyBorder="1" applyAlignment="1" applyProtection="1">
      <alignment horizontal="center" vertical="center" wrapText="1"/>
      <protection locked="0"/>
    </xf>
    <xf numFmtId="0" fontId="13" fillId="29" borderId="64" xfId="43" applyFont="1" applyFill="1" applyBorder="1" applyAlignment="1" applyProtection="1">
      <alignment vertical="center" wrapText="1"/>
      <protection locked="0"/>
    </xf>
    <xf numFmtId="0" fontId="13" fillId="29" borderId="65" xfId="43" applyFont="1" applyFill="1" applyBorder="1" applyAlignment="1" applyProtection="1">
      <alignment vertical="center" wrapText="1"/>
      <protection locked="0"/>
    </xf>
    <xf numFmtId="0" fontId="13" fillId="29" borderId="108" xfId="43" applyFont="1" applyFill="1" applyBorder="1" applyAlignment="1" applyProtection="1">
      <alignment vertical="center" wrapText="1"/>
      <protection locked="0"/>
    </xf>
    <xf numFmtId="0" fontId="13" fillId="29" borderId="190" xfId="43" applyFont="1" applyFill="1" applyBorder="1" applyAlignment="1" applyProtection="1">
      <alignment horizontal="center" vertical="center" wrapText="1"/>
      <protection locked="0"/>
    </xf>
    <xf numFmtId="0" fontId="13" fillId="29" borderId="35" xfId="43" applyFont="1" applyFill="1" applyBorder="1" applyAlignment="1" applyProtection="1">
      <alignment horizontal="center" vertical="center" wrapText="1"/>
      <protection locked="0"/>
    </xf>
    <xf numFmtId="0" fontId="26" fillId="30" borderId="23" xfId="57" applyFont="1" applyFill="1" applyBorder="1" applyAlignment="1">
      <alignment vertical="center" wrapText="1"/>
    </xf>
    <xf numFmtId="0" fontId="26" fillId="30" borderId="105" xfId="57" applyFont="1" applyFill="1" applyBorder="1" applyAlignment="1">
      <alignment vertical="center" wrapText="1"/>
    </xf>
    <xf numFmtId="42" fontId="25" fillId="30" borderId="22" xfId="57" applyNumberFormat="1" applyFont="1" applyFill="1" applyBorder="1" applyAlignment="1">
      <alignment horizontal="right" vertical="center" wrapText="1"/>
    </xf>
    <xf numFmtId="0" fontId="25" fillId="31" borderId="22" xfId="57" applyFont="1" applyFill="1" applyBorder="1" applyAlignment="1">
      <alignment horizontal="right" vertical="center" wrapText="1"/>
    </xf>
    <xf numFmtId="1" fontId="25" fillId="31" borderId="22" xfId="57" applyNumberFormat="1" applyFont="1" applyFill="1" applyBorder="1" applyAlignment="1">
      <alignment horizontal="right" vertical="center" wrapText="1"/>
    </xf>
    <xf numFmtId="0" fontId="25" fillId="31" borderId="97" xfId="57" applyFont="1" applyFill="1" applyBorder="1" applyAlignment="1">
      <alignment horizontal="right" vertical="center" wrapText="1"/>
    </xf>
    <xf numFmtId="0" fontId="12" fillId="24" borderId="0" xfId="57" applyFill="1" applyAlignment="1">
      <alignment vertical="center"/>
    </xf>
    <xf numFmtId="9" fontId="25" fillId="24" borderId="191" xfId="60" applyFont="1" applyFill="1" applyBorder="1" applyAlignment="1">
      <alignment horizontal="right" vertical="top"/>
    </xf>
    <xf numFmtId="9" fontId="25" fillId="24" borderId="191" xfId="60" applyFont="1" applyFill="1" applyBorder="1" applyAlignment="1">
      <alignment horizontal="right" vertical="top" wrapText="1"/>
    </xf>
    <xf numFmtId="9" fontId="25" fillId="24" borderId="94" xfId="60" applyFont="1" applyFill="1" applyBorder="1" applyAlignment="1">
      <alignment horizontal="right" vertical="top" wrapText="1"/>
    </xf>
    <xf numFmtId="37" fontId="25" fillId="30" borderId="22" xfId="57" applyNumberFormat="1" applyFont="1" applyFill="1" applyBorder="1" applyAlignment="1">
      <alignment horizontal="right" vertical="center" wrapText="1"/>
    </xf>
    <xf numFmtId="1" fontId="25" fillId="31" borderId="37" xfId="57" applyNumberFormat="1" applyFont="1" applyFill="1" applyBorder="1" applyAlignment="1">
      <alignment horizontal="right" vertical="center" wrapText="1"/>
    </xf>
    <xf numFmtId="0" fontId="25" fillId="31" borderId="37" xfId="57" applyFont="1" applyFill="1" applyBorder="1" applyAlignment="1">
      <alignment horizontal="right" vertical="center" wrapText="1"/>
    </xf>
    <xf numFmtId="0" fontId="78" fillId="28" borderId="0" xfId="42" applyFont="1" applyFill="1" applyAlignment="1">
      <alignment horizontal="center"/>
    </xf>
    <xf numFmtId="41" fontId="90" fillId="0" borderId="192" xfId="0" applyNumberFormat="1" applyFont="1" applyBorder="1" applyAlignment="1" applyProtection="1">
      <alignment vertical="center"/>
      <protection locked="0"/>
    </xf>
    <xf numFmtId="41" fontId="90" fillId="0" borderId="159" xfId="0" applyNumberFormat="1" applyFont="1" applyBorder="1" applyAlignment="1" applyProtection="1">
      <alignment vertical="center"/>
      <protection locked="0"/>
    </xf>
    <xf numFmtId="41" fontId="90" fillId="0" borderId="193" xfId="0" applyNumberFormat="1" applyFont="1" applyBorder="1" applyAlignment="1" applyProtection="1">
      <alignment vertical="center"/>
      <protection locked="0"/>
    </xf>
    <xf numFmtId="41" fontId="90" fillId="0" borderId="141" xfId="0" applyNumberFormat="1" applyFont="1" applyBorder="1" applyAlignment="1" applyProtection="1">
      <alignment vertical="center"/>
      <protection locked="0"/>
    </xf>
    <xf numFmtId="41" fontId="90" fillId="0" borderId="195" xfId="0" applyNumberFormat="1" applyFont="1" applyBorder="1" applyAlignment="1" applyProtection="1">
      <alignment vertical="center"/>
      <protection locked="0"/>
    </xf>
    <xf numFmtId="41" fontId="90" fillId="0" borderId="48" xfId="0" applyNumberFormat="1" applyFont="1" applyBorder="1" applyAlignment="1" applyProtection="1">
      <alignment vertical="center"/>
      <protection locked="0"/>
    </xf>
    <xf numFmtId="41" fontId="90" fillId="0" borderId="194" xfId="0" applyNumberFormat="1" applyFont="1" applyBorder="1" applyAlignment="1" applyProtection="1">
      <alignment vertical="center"/>
      <protection locked="0"/>
    </xf>
    <xf numFmtId="41" fontId="90" fillId="0" borderId="152" xfId="0" applyNumberFormat="1" applyFont="1" applyBorder="1" applyAlignment="1" applyProtection="1">
      <alignment vertical="center"/>
      <protection locked="0"/>
    </xf>
    <xf numFmtId="41" fontId="90" fillId="0" borderId="196" xfId="0" applyNumberFormat="1" applyFont="1" applyBorder="1" applyAlignment="1" applyProtection="1">
      <alignment vertical="center"/>
      <protection locked="0"/>
    </xf>
    <xf numFmtId="41" fontId="90" fillId="0" borderId="50" xfId="0" applyNumberFormat="1" applyFont="1" applyBorder="1" applyAlignment="1" applyProtection="1">
      <alignment vertical="center"/>
      <protection locked="0"/>
    </xf>
    <xf numFmtId="44" fontId="90" fillId="29" borderId="98" xfId="28" applyFont="1" applyFill="1" applyBorder="1" applyAlignment="1" applyProtection="1">
      <alignment vertical="center"/>
    </xf>
    <xf numFmtId="44" fontId="90" fillId="29" borderId="35" xfId="28" applyFont="1" applyFill="1" applyBorder="1" applyAlignment="1" applyProtection="1">
      <alignment vertical="center"/>
    </xf>
    <xf numFmtId="44" fontId="90" fillId="29" borderId="184" xfId="28" applyFont="1" applyFill="1" applyBorder="1" applyAlignment="1" applyProtection="1">
      <alignment vertical="center"/>
    </xf>
    <xf numFmtId="44" fontId="90" fillId="29" borderId="187" xfId="28" applyFont="1" applyFill="1" applyBorder="1" applyAlignment="1" applyProtection="1">
      <alignment vertical="center"/>
    </xf>
    <xf numFmtId="44" fontId="90" fillId="29" borderId="188" xfId="28" applyFont="1" applyFill="1" applyBorder="1" applyAlignment="1" applyProtection="1">
      <alignment vertical="center"/>
    </xf>
    <xf numFmtId="44" fontId="90" fillId="29" borderId="186" xfId="28" applyFont="1" applyFill="1" applyBorder="1" applyAlignment="1" applyProtection="1">
      <alignment vertical="center"/>
    </xf>
    <xf numFmtId="44" fontId="90" fillId="29" borderId="189" xfId="28" applyFont="1" applyFill="1" applyBorder="1" applyAlignment="1" applyProtection="1">
      <alignment vertical="center"/>
    </xf>
    <xf numFmtId="44" fontId="90" fillId="29" borderId="182" xfId="28" applyFont="1" applyFill="1" applyBorder="1" applyAlignment="1" applyProtection="1">
      <alignment vertical="center"/>
    </xf>
    <xf numFmtId="44" fontId="90" fillId="29" borderId="61" xfId="28" applyFont="1" applyFill="1" applyBorder="1" applyAlignment="1" applyProtection="1">
      <alignment vertical="center"/>
    </xf>
    <xf numFmtId="44" fontId="90" fillId="29" borderId="185" xfId="28" applyFont="1" applyFill="1" applyBorder="1" applyAlignment="1" applyProtection="1">
      <alignment vertical="center"/>
    </xf>
    <xf numFmtId="44" fontId="90" fillId="29" borderId="43" xfId="28" applyFont="1" applyFill="1" applyBorder="1" applyAlignment="1" applyProtection="1">
      <alignment vertical="center"/>
    </xf>
    <xf numFmtId="44" fontId="90" fillId="29" borderId="121" xfId="28" applyFont="1" applyFill="1" applyBorder="1" applyAlignment="1" applyProtection="1">
      <alignment vertical="center"/>
      <protection locked="0"/>
    </xf>
    <xf numFmtId="44" fontId="90" fillId="29" borderId="122" xfId="28" applyFont="1" applyFill="1" applyBorder="1" applyAlignment="1" applyProtection="1">
      <alignment vertical="center"/>
      <protection locked="0"/>
    </xf>
    <xf numFmtId="44" fontId="90" fillId="29" borderId="123" xfId="28" applyFont="1" applyFill="1" applyBorder="1" applyAlignment="1" applyProtection="1">
      <alignment vertical="center"/>
      <protection locked="0"/>
    </xf>
    <xf numFmtId="44" fontId="90" fillId="29" borderId="124" xfId="28" applyFont="1" applyFill="1" applyBorder="1" applyAlignment="1" applyProtection="1">
      <alignment vertical="center"/>
      <protection locked="0"/>
    </xf>
    <xf numFmtId="44" fontId="90" fillId="34" borderId="121" xfId="28" applyFont="1" applyFill="1" applyBorder="1" applyAlignment="1" applyProtection="1">
      <alignment vertical="center"/>
      <protection locked="0"/>
    </xf>
    <xf numFmtId="44" fontId="90" fillId="29" borderId="129" xfId="28" applyFont="1" applyFill="1" applyBorder="1" applyAlignment="1" applyProtection="1">
      <alignment vertical="center"/>
      <protection locked="0"/>
    </xf>
    <xf numFmtId="44" fontId="90" fillId="29" borderId="176" xfId="28" applyFont="1" applyFill="1" applyBorder="1" applyAlignment="1" applyProtection="1">
      <alignment vertical="center"/>
      <protection locked="0"/>
    </xf>
    <xf numFmtId="44" fontId="90" fillId="29" borderId="47" xfId="28" applyFont="1" applyFill="1" applyBorder="1" applyAlignment="1" applyProtection="1">
      <alignment vertical="center"/>
      <protection locked="0"/>
    </xf>
    <xf numFmtId="44" fontId="90" fillId="29" borderId="181" xfId="28" applyFont="1" applyFill="1" applyBorder="1" applyAlignment="1" applyProtection="1">
      <alignment vertical="center"/>
      <protection locked="0"/>
    </xf>
    <xf numFmtId="0" fontId="2" fillId="28" borderId="11" xfId="42" applyFill="1" applyBorder="1" applyProtection="1">
      <protection locked="0"/>
    </xf>
    <xf numFmtId="0" fontId="2" fillId="28" borderId="13" xfId="42" applyFill="1" applyBorder="1" applyProtection="1">
      <protection locked="0"/>
    </xf>
    <xf numFmtId="0" fontId="2" fillId="28" borderId="15" xfId="42" applyFill="1" applyBorder="1" applyProtection="1">
      <protection locked="0"/>
    </xf>
    <xf numFmtId="42" fontId="2" fillId="28" borderId="14" xfId="42" applyNumberFormat="1" applyFill="1" applyBorder="1" applyAlignment="1" applyProtection="1">
      <alignment horizontal="right"/>
      <protection locked="0"/>
    </xf>
    <xf numFmtId="9" fontId="2" fillId="28" borderId="14" xfId="60" applyFont="1" applyFill="1" applyBorder="1" applyAlignment="1" applyProtection="1">
      <alignment horizontal="center" wrapText="1"/>
      <protection locked="0"/>
    </xf>
    <xf numFmtId="0" fontId="2" fillId="28" borderId="14" xfId="42" applyFill="1" applyBorder="1" applyAlignment="1" applyProtection="1">
      <alignment horizontal="center"/>
      <protection locked="0"/>
    </xf>
    <xf numFmtId="0" fontId="2" fillId="28" borderId="18" xfId="42" applyFill="1" applyBorder="1" applyAlignment="1" applyProtection="1">
      <alignment horizontal="center"/>
      <protection locked="0"/>
    </xf>
    <xf numFmtId="42" fontId="2" fillId="28" borderId="16" xfId="42" applyNumberFormat="1" applyFill="1" applyBorder="1" applyAlignment="1" applyProtection="1">
      <alignment horizontal="right"/>
      <protection locked="0"/>
    </xf>
    <xf numFmtId="9" fontId="2" fillId="28" borderId="16" xfId="60" applyFont="1" applyFill="1" applyBorder="1" applyAlignment="1" applyProtection="1">
      <alignment horizontal="center" wrapText="1"/>
      <protection locked="0"/>
    </xf>
    <xf numFmtId="0" fontId="2" fillId="28" borderId="16" xfId="42" applyFill="1" applyBorder="1" applyAlignment="1" applyProtection="1">
      <alignment horizontal="center"/>
      <protection locked="0"/>
    </xf>
    <xf numFmtId="0" fontId="2" fillId="28" borderId="19" xfId="42" applyFill="1" applyBorder="1" applyAlignment="1" applyProtection="1">
      <alignment horizontal="center"/>
      <protection locked="0"/>
    </xf>
    <xf numFmtId="9" fontId="2" fillId="28" borderId="12" xfId="60" applyFont="1" applyFill="1" applyBorder="1" applyAlignment="1" applyProtection="1">
      <alignment horizontal="right"/>
      <protection locked="0"/>
    </xf>
    <xf numFmtId="9" fontId="2" fillId="28" borderId="14" xfId="60" applyFont="1" applyFill="1" applyBorder="1" applyAlignment="1" applyProtection="1">
      <alignment horizontal="right"/>
      <protection locked="0"/>
    </xf>
    <xf numFmtId="9" fontId="2" fillId="28" borderId="16" xfId="60" applyFont="1" applyFill="1" applyBorder="1" applyAlignment="1" applyProtection="1">
      <alignment horizontal="right"/>
      <protection locked="0"/>
    </xf>
    <xf numFmtId="42" fontId="2" fillId="28" borderId="0" xfId="42" applyNumberFormat="1" applyFill="1" applyAlignment="1" applyProtection="1">
      <alignment horizontal="right"/>
      <protection locked="0"/>
    </xf>
    <xf numFmtId="0" fontId="16" fillId="0" borderId="0" xfId="44" applyFont="1"/>
    <xf numFmtId="0" fontId="15" fillId="0" borderId="0" xfId="44" applyFont="1"/>
    <xf numFmtId="6" fontId="15" fillId="0" borderId="0" xfId="44" applyNumberFormat="1" applyFont="1"/>
    <xf numFmtId="0" fontId="14" fillId="0" borderId="0" xfId="44" applyFont="1"/>
    <xf numFmtId="0" fontId="9" fillId="24" borderId="0" xfId="42" applyFont="1" applyFill="1" applyAlignment="1">
      <alignment horizontal="left" vertical="center"/>
    </xf>
    <xf numFmtId="0" fontId="14" fillId="0" borderId="0" xfId="44" applyFont="1" applyAlignment="1">
      <alignment wrapText="1"/>
    </xf>
    <xf numFmtId="6" fontId="22" fillId="0" borderId="0" xfId="44" applyNumberFormat="1" applyFont="1" applyAlignment="1">
      <alignment horizontal="right"/>
    </xf>
    <xf numFmtId="0" fontId="22" fillId="0" borderId="0" xfId="44" applyFont="1" applyAlignment="1">
      <alignment horizontal="right" wrapText="1"/>
    </xf>
    <xf numFmtId="0" fontId="19" fillId="0" borderId="0" xfId="44" applyFont="1"/>
    <xf numFmtId="0" fontId="17" fillId="0" borderId="0" xfId="44" applyFont="1"/>
    <xf numFmtId="42" fontId="17" fillId="28" borderId="0" xfId="44" applyNumberFormat="1" applyFont="1" applyFill="1"/>
    <xf numFmtId="0" fontId="17" fillId="0" borderId="0" xfId="44" quotePrefix="1" applyFont="1"/>
    <xf numFmtId="0" fontId="17" fillId="0" borderId="20" xfId="44" quotePrefix="1" applyFont="1" applyBorder="1"/>
    <xf numFmtId="0" fontId="17" fillId="0" borderId="20" xfId="44" applyFont="1" applyBorder="1"/>
    <xf numFmtId="6" fontId="17" fillId="0" borderId="0" xfId="44" applyNumberFormat="1" applyFont="1"/>
    <xf numFmtId="9" fontId="17" fillId="0" borderId="0" xfId="61" applyFont="1" applyProtection="1"/>
    <xf numFmtId="9" fontId="17" fillId="0" borderId="0" xfId="44" applyNumberFormat="1" applyFont="1"/>
    <xf numFmtId="6" fontId="19" fillId="0" borderId="0" xfId="44" applyNumberFormat="1" applyFont="1"/>
    <xf numFmtId="42" fontId="17" fillId="0" borderId="0" xfId="44" applyNumberFormat="1" applyFont="1"/>
    <xf numFmtId="42" fontId="17" fillId="0" borderId="20" xfId="44" applyNumberFormat="1" applyFont="1" applyBorder="1"/>
    <xf numFmtId="167" fontId="81" fillId="0" borderId="0" xfId="44" applyNumberFormat="1" applyFont="1"/>
    <xf numFmtId="0" fontId="2" fillId="0" borderId="0" xfId="44" applyFont="1"/>
    <xf numFmtId="38" fontId="17" fillId="0" borderId="20" xfId="44" applyNumberFormat="1" applyFont="1" applyBorder="1"/>
    <xf numFmtId="8" fontId="15" fillId="0" borderId="0" xfId="44" applyNumberFormat="1" applyFont="1"/>
    <xf numFmtId="0" fontId="43" fillId="0" borderId="61" xfId="44" applyFont="1" applyBorder="1"/>
    <xf numFmtId="0" fontId="15" fillId="0" borderId="21" xfId="44" applyFont="1" applyBorder="1"/>
    <xf numFmtId="6" fontId="43" fillId="0" borderId="62" xfId="44" applyNumberFormat="1" applyFont="1" applyBorder="1"/>
    <xf numFmtId="0" fontId="17" fillId="0" borderId="0" xfId="44" applyFont="1" applyAlignment="1">
      <alignment horizontal="left" indent="1"/>
    </xf>
    <xf numFmtId="166" fontId="17" fillId="0" borderId="0" xfId="44" applyNumberFormat="1" applyFont="1"/>
    <xf numFmtId="0" fontId="17" fillId="0" borderId="20" xfId="44" applyFont="1" applyBorder="1" applyAlignment="1">
      <alignment horizontal="left" indent="1"/>
    </xf>
    <xf numFmtId="0" fontId="17" fillId="0" borderId="0" xfId="44" quotePrefix="1" applyFont="1" applyAlignment="1">
      <alignment horizontal="left" indent="1"/>
    </xf>
    <xf numFmtId="0" fontId="89" fillId="0" borderId="0" xfId="0" applyFont="1" applyAlignment="1">
      <alignment vertical="center"/>
    </xf>
    <xf numFmtId="0" fontId="90"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0" fontId="90" fillId="0" borderId="0" xfId="0" applyFont="1" applyAlignment="1">
      <alignment vertical="center" wrapText="1"/>
    </xf>
    <xf numFmtId="5" fontId="91" fillId="0" borderId="0" xfId="0" applyNumberFormat="1" applyFont="1" applyAlignment="1">
      <alignment vertical="center"/>
    </xf>
    <xf numFmtId="3" fontId="90" fillId="0" borderId="0" xfId="0" applyNumberFormat="1" applyFont="1" applyAlignment="1">
      <alignment vertical="center"/>
    </xf>
    <xf numFmtId="5" fontId="90" fillId="0" borderId="0" xfId="0" applyNumberFormat="1" applyFont="1" applyAlignment="1">
      <alignment vertical="center"/>
    </xf>
    <xf numFmtId="5" fontId="88" fillId="0" borderId="0" xfId="0" applyNumberFormat="1" applyFont="1" applyAlignment="1">
      <alignment vertical="center"/>
    </xf>
    <xf numFmtId="0" fontId="88" fillId="0" borderId="0" xfId="0" applyFont="1" applyAlignment="1">
      <alignment vertical="center"/>
    </xf>
    <xf numFmtId="5" fontId="92" fillId="0" borderId="0" xfId="0" applyNumberFormat="1" applyFont="1" applyAlignment="1">
      <alignment vertical="center"/>
    </xf>
    <xf numFmtId="0" fontId="90" fillId="0" borderId="0" xfId="0" applyFont="1" applyAlignment="1">
      <alignment horizontal="center" vertical="center" wrapText="1"/>
    </xf>
    <xf numFmtId="5" fontId="88" fillId="0" borderId="0" xfId="0" applyNumberFormat="1" applyFont="1" applyAlignment="1">
      <alignment horizontal="center" vertical="center" wrapText="1"/>
    </xf>
    <xf numFmtId="0" fontId="90" fillId="0" borderId="45" xfId="0" applyFont="1" applyBorder="1" applyAlignment="1">
      <alignment horizontal="left" vertical="center" indent="1"/>
    </xf>
    <xf numFmtId="5" fontId="90" fillId="0" borderId="45" xfId="0" applyNumberFormat="1" applyFont="1" applyBorder="1" applyAlignment="1">
      <alignment horizontal="left" vertical="center"/>
    </xf>
    <xf numFmtId="5" fontId="90" fillId="0" borderId="45" xfId="0" applyNumberFormat="1" applyFont="1" applyBorder="1" applyAlignment="1">
      <alignment vertical="center"/>
    </xf>
    <xf numFmtId="0" fontId="90" fillId="0" borderId="46" xfId="0" applyFont="1" applyBorder="1" applyAlignment="1">
      <alignment vertical="center"/>
    </xf>
    <xf numFmtId="41" fontId="90" fillId="42" borderId="177" xfId="0" applyNumberFormat="1" applyFont="1" applyFill="1" applyBorder="1" applyAlignment="1">
      <alignment vertical="center"/>
    </xf>
    <xf numFmtId="0" fontId="90" fillId="0" borderId="0" xfId="0" applyFont="1" applyAlignment="1">
      <alignment horizontal="left" vertical="center" indent="1"/>
    </xf>
    <xf numFmtId="5" fontId="90" fillId="0" borderId="0" xfId="0" applyNumberFormat="1" applyFont="1" applyAlignment="1">
      <alignment horizontal="left" vertical="center"/>
    </xf>
    <xf numFmtId="5" fontId="90" fillId="0" borderId="0" xfId="0" applyNumberFormat="1" applyFont="1" applyAlignment="1">
      <alignment horizontal="left" vertical="center" indent="1"/>
    </xf>
    <xf numFmtId="0" fontId="90" fillId="0" borderId="47" xfId="0" applyFont="1" applyBorder="1" applyAlignment="1">
      <alignment vertical="center"/>
    </xf>
    <xf numFmtId="41" fontId="90" fillId="0" borderId="0" xfId="0" applyNumberFormat="1" applyFont="1" applyAlignment="1">
      <alignment vertical="center"/>
    </xf>
    <xf numFmtId="41" fontId="88" fillId="0" borderId="0" xfId="0" applyNumberFormat="1" applyFont="1" applyAlignment="1">
      <alignment vertical="center"/>
    </xf>
    <xf numFmtId="5" fontId="90" fillId="0" borderId="45" xfId="0" applyNumberFormat="1" applyFont="1" applyBorder="1" applyAlignment="1">
      <alignment horizontal="left" vertical="center" indent="1"/>
    </xf>
    <xf numFmtId="3" fontId="90" fillId="0" borderId="46" xfId="0" applyNumberFormat="1" applyFont="1" applyBorder="1" applyAlignment="1">
      <alignment vertical="center"/>
    </xf>
    <xf numFmtId="164" fontId="90" fillId="0" borderId="0" xfId="0" applyNumberFormat="1" applyFont="1" applyAlignment="1">
      <alignment vertical="center"/>
    </xf>
    <xf numFmtId="9" fontId="90" fillId="0" borderId="0" xfId="0" applyNumberFormat="1" applyFont="1" applyAlignment="1">
      <alignment vertical="center"/>
    </xf>
    <xf numFmtId="0" fontId="92" fillId="0" borderId="0" xfId="0" applyFont="1" applyAlignment="1">
      <alignment vertical="center"/>
    </xf>
    <xf numFmtId="41" fontId="92" fillId="0" borderId="0" xfId="0" applyNumberFormat="1" applyFont="1" applyAlignment="1">
      <alignment vertical="center"/>
    </xf>
    <xf numFmtId="0" fontId="89" fillId="0" borderId="45" xfId="0" applyFont="1" applyBorder="1" applyAlignment="1">
      <alignment vertical="center"/>
    </xf>
    <xf numFmtId="5" fontId="90" fillId="0" borderId="46" xfId="0" applyNumberFormat="1" applyFont="1" applyBorder="1" applyAlignment="1">
      <alignment vertical="center"/>
    </xf>
    <xf numFmtId="165" fontId="90" fillId="0" borderId="0" xfId="0" applyNumberFormat="1" applyFont="1" applyAlignment="1">
      <alignment vertical="center"/>
    </xf>
    <xf numFmtId="9" fontId="90" fillId="0" borderId="0" xfId="0" applyNumberFormat="1" applyFont="1" applyAlignment="1">
      <alignment horizontal="right" vertical="center"/>
    </xf>
    <xf numFmtId="5" fontId="90" fillId="0" borderId="0" xfId="0" applyNumberFormat="1" applyFont="1" applyAlignment="1">
      <alignment horizontal="center" vertical="center"/>
    </xf>
    <xf numFmtId="5" fontId="90" fillId="28" borderId="0" xfId="0" applyNumberFormat="1" applyFont="1" applyFill="1" applyAlignment="1">
      <alignment vertical="center"/>
    </xf>
    <xf numFmtId="3" fontId="90" fillId="28" borderId="0" xfId="0" applyNumberFormat="1" applyFont="1" applyFill="1" applyAlignment="1">
      <alignment vertical="center"/>
    </xf>
    <xf numFmtId="42" fontId="90" fillId="28" borderId="0" xfId="0" applyNumberFormat="1" applyFont="1" applyFill="1" applyAlignment="1">
      <alignment vertical="center"/>
    </xf>
    <xf numFmtId="42" fontId="90" fillId="35" borderId="0" xfId="0" applyNumberFormat="1" applyFont="1" applyFill="1" applyAlignment="1">
      <alignment vertical="center"/>
    </xf>
    <xf numFmtId="0" fontId="90" fillId="28" borderId="0" xfId="0" applyFont="1" applyFill="1" applyAlignment="1">
      <alignment vertical="center"/>
    </xf>
    <xf numFmtId="5" fontId="93" fillId="0" borderId="45" xfId="0" applyNumberFormat="1" applyFont="1" applyBorder="1" applyAlignment="1">
      <alignment horizontal="left" vertical="center" indent="1"/>
    </xf>
    <xf numFmtId="5" fontId="88" fillId="0" borderId="45" xfId="0" applyNumberFormat="1" applyFont="1" applyBorder="1" applyAlignment="1">
      <alignment vertical="center"/>
    </xf>
    <xf numFmtId="5" fontId="93" fillId="0" borderId="0" xfId="0" applyNumberFormat="1" applyFont="1" applyAlignment="1">
      <alignment horizontal="left" vertical="center" indent="1"/>
    </xf>
    <xf numFmtId="0" fontId="93" fillId="0" borderId="0" xfId="0" applyFont="1" applyAlignment="1">
      <alignment horizontal="left" vertical="center" indent="1"/>
    </xf>
    <xf numFmtId="42" fontId="90" fillId="34" borderId="183" xfId="0" applyNumberFormat="1" applyFont="1" applyFill="1" applyBorder="1" applyAlignment="1">
      <alignment vertical="center"/>
    </xf>
    <xf numFmtId="0" fontId="93" fillId="0" borderId="45" xfId="0" applyFont="1" applyBorder="1" applyAlignment="1">
      <alignment horizontal="left" vertical="center" indent="1"/>
    </xf>
    <xf numFmtId="41" fontId="90" fillId="42" borderId="174" xfId="0" applyNumberFormat="1" applyFont="1" applyFill="1" applyBorder="1" applyAlignment="1">
      <alignment vertical="center"/>
    </xf>
    <xf numFmtId="41" fontId="90" fillId="42" borderId="175" xfId="0" applyNumberFormat="1" applyFont="1" applyFill="1" applyBorder="1" applyAlignment="1">
      <alignment vertical="center"/>
    </xf>
    <xf numFmtId="0" fontId="89" fillId="0" borderId="0" xfId="0" applyFont="1" applyAlignment="1">
      <alignment horizontal="left" vertical="center" indent="1"/>
    </xf>
    <xf numFmtId="5" fontId="92" fillId="0" borderId="59" xfId="0" applyNumberFormat="1" applyFont="1" applyBorder="1" applyAlignment="1">
      <alignment vertical="center"/>
    </xf>
    <xf numFmtId="5" fontId="88" fillId="0" borderId="59" xfId="0" applyNumberFormat="1" applyFont="1" applyBorder="1" applyAlignment="1">
      <alignment vertical="center"/>
    </xf>
    <xf numFmtId="5" fontId="90" fillId="0" borderId="59" xfId="0" applyNumberFormat="1" applyFont="1" applyBorder="1" applyAlignment="1">
      <alignment vertical="center"/>
    </xf>
    <xf numFmtId="41" fontId="90" fillId="0" borderId="59" xfId="0" applyNumberFormat="1" applyFont="1" applyBorder="1" applyAlignment="1">
      <alignment vertical="center"/>
    </xf>
    <xf numFmtId="42" fontId="94" fillId="43" borderId="61" xfId="0" applyNumberFormat="1" applyFont="1" applyFill="1" applyBorder="1" applyAlignment="1">
      <alignment vertical="center"/>
    </xf>
    <xf numFmtId="42" fontId="90" fillId="43" borderId="21" xfId="0" applyNumberFormat="1" applyFont="1" applyFill="1" applyBorder="1" applyAlignment="1">
      <alignment vertical="center"/>
    </xf>
    <xf numFmtId="0" fontId="86" fillId="28" borderId="0" xfId="45" applyFont="1" applyFill="1" applyAlignment="1">
      <alignment horizontal="right" vertical="center"/>
    </xf>
    <xf numFmtId="0" fontId="88" fillId="0" borderId="0" xfId="0" applyFont="1" applyAlignment="1">
      <alignment horizontal="left" vertical="center"/>
    </xf>
    <xf numFmtId="41" fontId="90" fillId="0" borderId="198" xfId="0" applyNumberFormat="1" applyFont="1" applyBorder="1" applyAlignment="1" applyProtection="1">
      <alignment vertical="center"/>
      <protection locked="0"/>
    </xf>
    <xf numFmtId="41" fontId="90" fillId="0" borderId="199" xfId="0" applyNumberFormat="1" applyFont="1" applyBorder="1" applyAlignment="1" applyProtection="1">
      <alignment vertical="center"/>
      <protection locked="0"/>
    </xf>
    <xf numFmtId="41" fontId="90" fillId="0" borderId="200" xfId="0" applyNumberFormat="1" applyFont="1" applyBorder="1" applyAlignment="1" applyProtection="1">
      <alignment vertical="center"/>
      <protection locked="0"/>
    </xf>
    <xf numFmtId="41" fontId="90" fillId="42" borderId="172" xfId="0" applyNumberFormat="1" applyFont="1" applyFill="1" applyBorder="1" applyAlignment="1">
      <alignment vertical="center"/>
    </xf>
    <xf numFmtId="41" fontId="90" fillId="42" borderId="173" xfId="0" applyNumberFormat="1" applyFont="1" applyFill="1" applyBorder="1" applyAlignment="1">
      <alignment vertical="center"/>
    </xf>
    <xf numFmtId="41" fontId="90" fillId="42" borderId="101" xfId="0" applyNumberFormat="1" applyFont="1" applyFill="1" applyBorder="1" applyAlignment="1">
      <alignment vertical="center"/>
    </xf>
    <xf numFmtId="41" fontId="90" fillId="42" borderId="48" xfId="0" applyNumberFormat="1" applyFont="1" applyFill="1" applyBorder="1" applyAlignment="1">
      <alignment vertical="center"/>
    </xf>
    <xf numFmtId="41" fontId="90" fillId="0" borderId="102" xfId="0" applyNumberFormat="1" applyFont="1" applyBorder="1" applyAlignment="1" applyProtection="1">
      <alignment vertical="center"/>
      <protection locked="0"/>
    </xf>
    <xf numFmtId="41" fontId="90" fillId="0" borderId="137" xfId="0" applyNumberFormat="1" applyFont="1" applyBorder="1" applyAlignment="1" applyProtection="1">
      <alignment vertical="center"/>
      <protection locked="0"/>
    </xf>
    <xf numFmtId="0" fontId="74" fillId="28" borderId="0" xfId="45" applyFill="1"/>
    <xf numFmtId="0" fontId="2" fillId="0" borderId="0" xfId="0" applyFont="1"/>
    <xf numFmtId="0" fontId="80" fillId="0" borderId="0" xfId="0" applyFont="1"/>
    <xf numFmtId="0" fontId="8" fillId="28" borderId="0" xfId="46" applyFont="1" applyFill="1" applyAlignment="1">
      <alignment horizontal="center" wrapText="1"/>
    </xf>
    <xf numFmtId="0" fontId="2" fillId="0" borderId="0" xfId="0" applyFont="1" applyAlignment="1">
      <alignment vertical="top" wrapText="1"/>
    </xf>
    <xf numFmtId="0" fontId="2" fillId="0" borderId="0" xfId="46" applyAlignment="1">
      <alignment horizontal="center" vertical="center" wrapText="1"/>
    </xf>
    <xf numFmtId="5" fontId="73" fillId="0" borderId="0" xfId="0" applyNumberFormat="1" applyFont="1" applyAlignment="1">
      <alignment vertical="center"/>
    </xf>
    <xf numFmtId="3" fontId="2" fillId="0" borderId="0" xfId="0" applyNumberFormat="1" applyFont="1"/>
    <xf numFmtId="5" fontId="2" fillId="0" borderId="0" xfId="0" applyNumberFormat="1" applyFont="1"/>
    <xf numFmtId="5" fontId="7" fillId="0" borderId="0" xfId="0" applyNumberFormat="1" applyFont="1"/>
    <xf numFmtId="5" fontId="8" fillId="0" borderId="0" xfId="0" applyNumberFormat="1" applyFont="1"/>
    <xf numFmtId="0" fontId="8" fillId="0" borderId="0" xfId="0" applyFont="1"/>
    <xf numFmtId="0" fontId="2" fillId="0" borderId="0" xfId="0" applyFont="1" applyAlignment="1">
      <alignment horizontal="center" wrapText="1"/>
    </xf>
    <xf numFmtId="5" fontId="8" fillId="0" borderId="0" xfId="0" applyNumberFormat="1" applyFont="1" applyAlignment="1">
      <alignment horizontal="center" vertical="center" wrapText="1"/>
    </xf>
    <xf numFmtId="0" fontId="2" fillId="0" borderId="0" xfId="0" applyFont="1" applyAlignment="1">
      <alignment horizontal="left" indent="1"/>
    </xf>
    <xf numFmtId="5" fontId="2" fillId="0" borderId="0" xfId="0" applyNumberFormat="1" applyFont="1" applyAlignment="1">
      <alignment horizontal="left" vertical="center"/>
    </xf>
    <xf numFmtId="5" fontId="2" fillId="0" borderId="0" xfId="0" applyNumberFormat="1" applyFont="1" applyAlignment="1">
      <alignment vertical="center"/>
    </xf>
    <xf numFmtId="41" fontId="2" fillId="37" borderId="138" xfId="0" applyNumberFormat="1" applyFont="1" applyFill="1" applyBorder="1" applyAlignment="1">
      <alignment vertical="center"/>
    </xf>
    <xf numFmtId="41" fontId="2" fillId="38" borderId="139" xfId="0" applyNumberFormat="1" applyFont="1" applyFill="1" applyBorder="1" applyAlignment="1">
      <alignment vertical="center"/>
    </xf>
    <xf numFmtId="41" fontId="2" fillId="37" borderId="140" xfId="0" applyNumberFormat="1" applyFont="1" applyFill="1" applyBorder="1" applyAlignment="1">
      <alignment vertical="center"/>
    </xf>
    <xf numFmtId="41" fontId="2" fillId="38" borderId="141" xfId="0" applyNumberFormat="1" applyFont="1" applyFill="1" applyBorder="1" applyAlignment="1">
      <alignment vertical="center"/>
    </xf>
    <xf numFmtId="5" fontId="2" fillId="0" borderId="0" xfId="0" applyNumberFormat="1" applyFont="1" applyAlignment="1">
      <alignment horizontal="left" vertical="center" indent="1"/>
    </xf>
    <xf numFmtId="3" fontId="2" fillId="0" borderId="0" xfId="0" applyNumberFormat="1" applyFont="1" applyAlignment="1">
      <alignment vertical="center"/>
    </xf>
    <xf numFmtId="0" fontId="2" fillId="0" borderId="0" xfId="0" applyFont="1" applyAlignment="1">
      <alignment horizontal="left" vertical="center" indent="1"/>
    </xf>
    <xf numFmtId="41" fontId="2" fillId="37" borderId="136" xfId="0" applyNumberFormat="1" applyFont="1" applyFill="1" applyBorder="1" applyAlignment="1">
      <alignment vertical="center"/>
    </xf>
    <xf numFmtId="41" fontId="2" fillId="37" borderId="135" xfId="0" applyNumberFormat="1" applyFont="1" applyFill="1" applyBorder="1" applyAlignment="1">
      <alignment vertical="center" wrapText="1"/>
    </xf>
    <xf numFmtId="41" fontId="2" fillId="38" borderId="137" xfId="0" applyNumberFormat="1" applyFont="1" applyFill="1" applyBorder="1" applyAlignment="1">
      <alignment vertical="center"/>
    </xf>
    <xf numFmtId="42" fontId="2" fillId="36" borderId="98" xfId="0" applyNumberFormat="1" applyFont="1" applyFill="1" applyBorder="1" applyAlignment="1">
      <alignment vertical="center"/>
    </xf>
    <xf numFmtId="42" fontId="2" fillId="40" borderId="163" xfId="0" applyNumberFormat="1" applyFont="1" applyFill="1" applyBorder="1" applyAlignment="1">
      <alignment vertical="center"/>
    </xf>
    <xf numFmtId="42" fontId="2" fillId="38" borderId="164" xfId="0" applyNumberFormat="1" applyFont="1" applyFill="1" applyBorder="1" applyAlignment="1">
      <alignment vertical="center"/>
    </xf>
    <xf numFmtId="41" fontId="2" fillId="0" borderId="0" xfId="0" applyNumberFormat="1" applyFont="1" applyAlignment="1">
      <alignment vertical="center"/>
    </xf>
    <xf numFmtId="5" fontId="7" fillId="0" borderId="0" xfId="0" applyNumberFormat="1" applyFont="1" applyAlignment="1">
      <alignment vertical="center"/>
    </xf>
    <xf numFmtId="5" fontId="8" fillId="0" borderId="0" xfId="0" applyNumberFormat="1" applyFont="1" applyAlignment="1">
      <alignment vertical="center"/>
    </xf>
    <xf numFmtId="41" fontId="8" fillId="0" borderId="0" xfId="0" applyNumberFormat="1" applyFont="1" applyAlignment="1">
      <alignment vertical="center"/>
    </xf>
    <xf numFmtId="0" fontId="2" fillId="0" borderId="0" xfId="0" applyFont="1" applyAlignment="1">
      <alignment vertical="center"/>
    </xf>
    <xf numFmtId="41" fontId="2" fillId="37" borderId="144" xfId="0" applyNumberFormat="1" applyFont="1" applyFill="1" applyBorder="1" applyAlignment="1">
      <alignment vertical="center"/>
    </xf>
    <xf numFmtId="41" fontId="2" fillId="38" borderId="48" xfId="0" applyNumberFormat="1" applyFont="1" applyFill="1" applyBorder="1" applyAlignment="1">
      <alignment vertical="center"/>
    </xf>
    <xf numFmtId="41" fontId="2" fillId="37" borderId="147" xfId="0" applyNumberFormat="1" applyFont="1" applyFill="1" applyBorder="1" applyAlignment="1">
      <alignment vertical="center"/>
    </xf>
    <xf numFmtId="41" fontId="2" fillId="38" borderId="146" xfId="0" applyNumberFormat="1" applyFont="1" applyFill="1" applyBorder="1" applyAlignment="1">
      <alignment vertical="center"/>
    </xf>
    <xf numFmtId="41" fontId="2" fillId="37" borderId="149" xfId="0" applyNumberFormat="1" applyFont="1" applyFill="1" applyBorder="1" applyAlignment="1">
      <alignment vertical="center"/>
    </xf>
    <xf numFmtId="164" fontId="2" fillId="0" borderId="0" xfId="0" applyNumberFormat="1" applyFont="1" applyAlignment="1">
      <alignment vertical="center"/>
    </xf>
    <xf numFmtId="41" fontId="2" fillId="38" borderId="152" xfId="0" applyNumberFormat="1" applyFont="1" applyFill="1" applyBorder="1" applyAlignment="1">
      <alignment vertical="center"/>
    </xf>
    <xf numFmtId="9" fontId="2" fillId="0" borderId="0" xfId="0" applyNumberFormat="1" applyFont="1" applyAlignment="1">
      <alignment vertical="center"/>
    </xf>
    <xf numFmtId="41" fontId="2" fillId="37" borderId="154" xfId="0" applyNumberFormat="1" applyFont="1" applyFill="1" applyBorder="1" applyAlignment="1">
      <alignment vertical="center"/>
    </xf>
    <xf numFmtId="41" fontId="2" fillId="38" borderId="153" xfId="0" applyNumberFormat="1" applyFont="1" applyFill="1" applyBorder="1" applyAlignment="1">
      <alignment vertical="center"/>
    </xf>
    <xf numFmtId="41" fontId="2" fillId="37" borderId="145" xfId="0" applyNumberFormat="1" applyFont="1" applyFill="1" applyBorder="1" applyAlignment="1">
      <alignment vertical="center"/>
    </xf>
    <xf numFmtId="41" fontId="2" fillId="38" borderId="151" xfId="0" applyNumberFormat="1" applyFont="1" applyFill="1" applyBorder="1" applyAlignment="1">
      <alignment vertical="center"/>
    </xf>
    <xf numFmtId="42" fontId="2" fillId="40" borderId="165" xfId="0" applyNumberFormat="1" applyFont="1" applyFill="1" applyBorder="1" applyAlignment="1">
      <alignment vertical="center"/>
    </xf>
    <xf numFmtId="42" fontId="2" fillId="41" borderId="164" xfId="0" applyNumberFormat="1" applyFont="1" applyFill="1" applyBorder="1" applyAlignment="1">
      <alignment vertical="center"/>
    </xf>
    <xf numFmtId="0" fontId="7" fillId="0" borderId="0" xfId="0" applyFont="1" applyAlignment="1">
      <alignment vertical="center"/>
    </xf>
    <xf numFmtId="41" fontId="7" fillId="0" borderId="0" xfId="0" applyNumberFormat="1" applyFont="1" applyAlignment="1">
      <alignment vertical="center"/>
    </xf>
    <xf numFmtId="41" fontId="2" fillId="37" borderId="155" xfId="0" applyNumberFormat="1" applyFont="1" applyFill="1" applyBorder="1" applyAlignment="1">
      <alignment vertical="center"/>
    </xf>
    <xf numFmtId="41" fontId="2" fillId="37" borderId="0" xfId="0" applyNumberFormat="1" applyFont="1" applyFill="1" applyAlignment="1">
      <alignment vertical="center"/>
    </xf>
    <xf numFmtId="165" fontId="2" fillId="0" borderId="0" xfId="0" applyNumberFormat="1" applyFont="1" applyAlignment="1">
      <alignment vertical="center"/>
    </xf>
    <xf numFmtId="9" fontId="2" fillId="0" borderId="0" xfId="0" applyNumberFormat="1" applyFont="1" applyAlignment="1">
      <alignment horizontal="right" vertical="center"/>
    </xf>
    <xf numFmtId="5" fontId="2" fillId="0" borderId="0" xfId="0" applyNumberFormat="1" applyFont="1" applyAlignment="1">
      <alignment horizontal="center" vertical="center"/>
    </xf>
    <xf numFmtId="5" fontId="2" fillId="28" borderId="0" xfId="0" applyNumberFormat="1" applyFont="1" applyFill="1" applyAlignment="1">
      <alignment vertical="center"/>
    </xf>
    <xf numFmtId="3" fontId="2" fillId="28" borderId="0" xfId="0" applyNumberFormat="1" applyFont="1" applyFill="1" applyAlignment="1">
      <alignment vertical="center"/>
    </xf>
    <xf numFmtId="42" fontId="2" fillId="28" borderId="0" xfId="0" applyNumberFormat="1" applyFont="1" applyFill="1" applyAlignment="1">
      <alignment vertical="center"/>
    </xf>
    <xf numFmtId="42" fontId="2" fillId="35" borderId="0" xfId="0" applyNumberFormat="1" applyFont="1" applyFill="1" applyAlignment="1">
      <alignment vertical="center"/>
    </xf>
    <xf numFmtId="5" fontId="30" fillId="0" borderId="0" xfId="0" applyNumberFormat="1" applyFont="1" applyAlignment="1">
      <alignment horizontal="left" vertical="center" indent="1"/>
    </xf>
    <xf numFmtId="41" fontId="2" fillId="37" borderId="157" xfId="0" applyNumberFormat="1" applyFont="1" applyFill="1" applyBorder="1" applyAlignment="1">
      <alignment vertical="center"/>
    </xf>
    <xf numFmtId="41" fontId="2" fillId="38" borderId="156" xfId="0" applyNumberFormat="1" applyFont="1" applyFill="1" applyBorder="1" applyAlignment="1">
      <alignment vertical="center"/>
    </xf>
    <xf numFmtId="0" fontId="30" fillId="0" borderId="0" xfId="0" applyFont="1" applyAlignment="1">
      <alignment horizontal="left" vertical="center" indent="1"/>
    </xf>
    <xf numFmtId="42" fontId="2" fillId="41" borderId="99" xfId="0" applyNumberFormat="1" applyFont="1" applyFill="1" applyBorder="1" applyAlignment="1">
      <alignment vertical="center"/>
    </xf>
    <xf numFmtId="41" fontId="2" fillId="37" borderId="158" xfId="0" applyNumberFormat="1" applyFont="1" applyFill="1" applyBorder="1" applyAlignment="1">
      <alignment vertical="center"/>
    </xf>
    <xf numFmtId="42" fontId="2" fillId="36" borderId="167" xfId="0" applyNumberFormat="1" applyFont="1" applyFill="1" applyBorder="1" applyAlignment="1">
      <alignment vertical="center"/>
    </xf>
    <xf numFmtId="42" fontId="2" fillId="40" borderId="166" xfId="0" applyNumberFormat="1" applyFont="1" applyFill="1" applyBorder="1" applyAlignment="1">
      <alignment vertical="center"/>
    </xf>
    <xf numFmtId="41" fontId="2" fillId="0" borderId="0" xfId="0" applyNumberFormat="1" applyFont="1"/>
    <xf numFmtId="41" fontId="2" fillId="37" borderId="160" xfId="0" applyNumberFormat="1" applyFont="1" applyFill="1" applyBorder="1" applyAlignment="1">
      <alignment vertical="center"/>
    </xf>
    <xf numFmtId="41" fontId="2" fillId="38" borderId="159" xfId="0" applyNumberFormat="1" applyFont="1" applyFill="1" applyBorder="1" applyAlignment="1">
      <alignment vertical="center"/>
    </xf>
    <xf numFmtId="41" fontId="2" fillId="37" borderId="20" xfId="0" applyNumberFormat="1" applyFont="1" applyFill="1" applyBorder="1" applyAlignment="1">
      <alignment vertical="center"/>
    </xf>
    <xf numFmtId="41" fontId="2" fillId="0" borderId="0" xfId="0" quotePrefix="1" applyNumberFormat="1" applyFont="1"/>
    <xf numFmtId="41" fontId="2" fillId="37" borderId="45" xfId="0" applyNumberFormat="1" applyFont="1" applyFill="1" applyBorder="1" applyAlignment="1">
      <alignment vertical="center"/>
    </xf>
    <xf numFmtId="41" fontId="2" fillId="37" borderId="135" xfId="0" applyNumberFormat="1" applyFont="1" applyFill="1" applyBorder="1" applyAlignment="1">
      <alignment vertical="center"/>
    </xf>
    <xf numFmtId="41" fontId="2" fillId="37" borderId="162" xfId="0" applyNumberFormat="1" applyFont="1" applyFill="1" applyBorder="1" applyAlignment="1">
      <alignment vertical="center"/>
    </xf>
    <xf numFmtId="41" fontId="2" fillId="38" borderId="46" xfId="0" applyNumberFormat="1" applyFont="1" applyFill="1" applyBorder="1" applyAlignment="1">
      <alignment vertical="center"/>
    </xf>
    <xf numFmtId="42" fontId="8" fillId="38" borderId="61" xfId="0" applyNumberFormat="1" applyFont="1" applyFill="1" applyBorder="1" applyAlignment="1">
      <alignment vertical="center"/>
    </xf>
    <xf numFmtId="42" fontId="2" fillId="38" borderId="21" xfId="0" applyNumberFormat="1" applyFont="1" applyFill="1" applyBorder="1" applyAlignment="1">
      <alignment vertical="center"/>
    </xf>
    <xf numFmtId="42" fontId="2" fillId="36" borderId="169" xfId="0" applyNumberFormat="1" applyFont="1" applyFill="1" applyBorder="1" applyAlignment="1">
      <alignment vertical="center"/>
    </xf>
    <xf numFmtId="42" fontId="2" fillId="40" borderId="21" xfId="0" applyNumberFormat="1" applyFont="1" applyFill="1" applyBorder="1" applyAlignment="1">
      <alignment vertical="center"/>
    </xf>
    <xf numFmtId="42" fontId="2" fillId="41" borderId="168" xfId="0" applyNumberFormat="1" applyFont="1" applyFill="1" applyBorder="1" applyAlignment="1">
      <alignment vertical="center"/>
    </xf>
    <xf numFmtId="0" fontId="2" fillId="0" borderId="0" xfId="0" applyFont="1" applyAlignment="1">
      <alignment wrapText="1"/>
    </xf>
    <xf numFmtId="0" fontId="8" fillId="0" borderId="0" xfId="0" applyFont="1" applyAlignment="1">
      <alignment horizontal="center" vertical="top" wrapText="1"/>
    </xf>
    <xf numFmtId="0" fontId="8" fillId="0" borderId="0" xfId="0" applyFont="1" applyAlignment="1">
      <alignment horizontal="left"/>
    </xf>
    <xf numFmtId="5" fontId="8" fillId="0" borderId="0" xfId="0" applyNumberFormat="1" applyFont="1" applyAlignment="1" applyProtection="1">
      <alignment vertical="center"/>
      <protection locked="0"/>
    </xf>
    <xf numFmtId="164" fontId="2" fillId="0" borderId="0" xfId="0" applyNumberFormat="1" applyFont="1" applyAlignment="1" applyProtection="1">
      <alignment horizontal="center" vertical="center"/>
      <protection locked="0"/>
    </xf>
    <xf numFmtId="41" fontId="2" fillId="36" borderId="132" xfId="0" applyNumberFormat="1" applyFont="1" applyFill="1" applyBorder="1" applyAlignment="1" applyProtection="1">
      <alignment vertical="center"/>
      <protection locked="0"/>
    </xf>
    <xf numFmtId="41" fontId="2" fillId="36" borderId="47" xfId="0" applyNumberFormat="1" applyFont="1" applyFill="1" applyBorder="1" applyAlignment="1" applyProtection="1">
      <alignment vertical="center"/>
      <protection locked="0"/>
    </xf>
    <xf numFmtId="41" fontId="2" fillId="36" borderId="133" xfId="0" applyNumberFormat="1" applyFont="1" applyFill="1" applyBorder="1" applyAlignment="1" applyProtection="1">
      <alignment vertical="center"/>
      <protection locked="0"/>
    </xf>
    <xf numFmtId="41" fontId="2" fillId="36" borderId="134" xfId="0" applyNumberFormat="1" applyFont="1" applyFill="1" applyBorder="1" applyAlignment="1" applyProtection="1">
      <alignment vertical="center"/>
      <protection locked="0"/>
    </xf>
    <xf numFmtId="41" fontId="2" fillId="39" borderId="132" xfId="0" applyNumberFormat="1" applyFont="1" applyFill="1" applyBorder="1" applyAlignment="1" applyProtection="1">
      <alignment vertical="center"/>
      <protection locked="0"/>
    </xf>
    <xf numFmtId="41" fontId="2" fillId="36" borderId="142" xfId="0" applyNumberFormat="1" applyFont="1" applyFill="1" applyBorder="1" applyAlignment="1" applyProtection="1">
      <alignment vertical="center"/>
      <protection locked="0"/>
    </xf>
    <xf numFmtId="41" fontId="2" fillId="36" borderId="143" xfId="0" applyNumberFormat="1" applyFont="1" applyFill="1" applyBorder="1" applyAlignment="1" applyProtection="1">
      <alignment vertical="center"/>
      <protection locked="0"/>
    </xf>
    <xf numFmtId="41" fontId="2" fillId="36" borderId="150" xfId="0" applyNumberFormat="1" applyFont="1" applyFill="1" applyBorder="1" applyAlignment="1" applyProtection="1">
      <alignment vertical="center"/>
      <protection locked="0"/>
    </xf>
    <xf numFmtId="41" fontId="2" fillId="36" borderId="148" xfId="0" applyNumberFormat="1" applyFont="1" applyFill="1" applyBorder="1" applyAlignment="1" applyProtection="1">
      <alignment vertical="center"/>
      <protection locked="0"/>
    </xf>
    <xf numFmtId="41" fontId="2" fillId="36" borderId="44" xfId="0" applyNumberFormat="1" applyFont="1" applyFill="1" applyBorder="1" applyAlignment="1" applyProtection="1">
      <alignment vertical="center"/>
      <protection locked="0"/>
    </xf>
    <xf numFmtId="41" fontId="2" fillId="36" borderId="49" xfId="0" applyNumberFormat="1" applyFont="1" applyFill="1" applyBorder="1" applyAlignment="1" applyProtection="1">
      <alignment vertical="center"/>
      <protection locked="0"/>
    </xf>
    <xf numFmtId="41" fontId="2" fillId="36" borderId="161" xfId="0" applyNumberFormat="1" applyFont="1" applyFill="1" applyBorder="1" applyAlignment="1" applyProtection="1">
      <alignment vertical="center"/>
      <protection locked="0"/>
    </xf>
    <xf numFmtId="0" fontId="2" fillId="0" borderId="0" xfId="0" applyFont="1" applyProtection="1">
      <protection locked="0"/>
    </xf>
    <xf numFmtId="0" fontId="80" fillId="0" borderId="0" xfId="0" applyFont="1" applyProtection="1">
      <protection locked="0"/>
    </xf>
    <xf numFmtId="0" fontId="74" fillId="28" borderId="0" xfId="45" applyFill="1" applyProtection="1">
      <protection locked="0"/>
    </xf>
    <xf numFmtId="167" fontId="74" fillId="0" borderId="0" xfId="28" applyNumberFormat="1" applyFont="1" applyFill="1" applyBorder="1" applyAlignment="1" applyProtection="1">
      <alignment horizontal="left" vertical="top" wrapText="1"/>
      <protection locked="0"/>
    </xf>
    <xf numFmtId="0" fontId="97" fillId="0" borderId="0" xfId="45" applyFont="1" applyAlignment="1" applyProtection="1">
      <alignment horizontal="center"/>
      <protection locked="0"/>
    </xf>
    <xf numFmtId="167" fontId="74" fillId="0" borderId="202" xfId="28" applyNumberFormat="1" applyFont="1" applyFill="1" applyBorder="1" applyAlignment="1" applyProtection="1">
      <alignment horizontal="left" vertical="top" wrapText="1"/>
      <protection locked="0"/>
    </xf>
    <xf numFmtId="0" fontId="19" fillId="0" borderId="39" xfId="44" applyFont="1" applyBorder="1"/>
    <xf numFmtId="0" fontId="17" fillId="0" borderId="39" xfId="44" applyFont="1" applyBorder="1"/>
    <xf numFmtId="42" fontId="17" fillId="0" borderId="39" xfId="44" applyNumberFormat="1" applyFont="1" applyBorder="1"/>
    <xf numFmtId="0" fontId="79" fillId="0" borderId="0" xfId="0" applyFont="1" applyAlignment="1">
      <alignment horizontal="center"/>
    </xf>
    <xf numFmtId="42" fontId="17" fillId="32" borderId="0" xfId="44" applyNumberFormat="1" applyFont="1" applyFill="1" applyProtection="1">
      <protection locked="0"/>
    </xf>
    <xf numFmtId="1" fontId="67" fillId="0" borderId="95" xfId="42" applyNumberFormat="1" applyFont="1" applyBorder="1" applyAlignment="1">
      <alignment horizontal="right" vertical="center" wrapText="1"/>
    </xf>
    <xf numFmtId="0" fontId="2" fillId="0" borderId="0" xfId="42" applyAlignment="1">
      <alignment vertical="center"/>
    </xf>
    <xf numFmtId="0" fontId="64" fillId="0" borderId="0" xfId="42" applyFont="1" applyAlignment="1">
      <alignment vertical="center" wrapText="1"/>
    </xf>
    <xf numFmtId="0" fontId="2" fillId="24" borderId="0" xfId="42" applyFill="1" applyAlignment="1">
      <alignment vertical="center"/>
    </xf>
    <xf numFmtId="0" fontId="9" fillId="24" borderId="0" xfId="42" applyFont="1" applyFill="1" applyAlignment="1">
      <alignment horizontal="center" vertical="center"/>
    </xf>
    <xf numFmtId="49" fontId="9" fillId="24" borderId="0" xfId="42" applyNumberFormat="1" applyFont="1" applyFill="1" applyAlignment="1">
      <alignment vertical="center"/>
    </xf>
    <xf numFmtId="0" fontId="9" fillId="24" borderId="0" xfId="42" applyFont="1" applyFill="1" applyAlignment="1">
      <alignment vertical="center"/>
    </xf>
    <xf numFmtId="0" fontId="76" fillId="0" borderId="0" xfId="42" applyFont="1" applyAlignment="1">
      <alignment vertical="center"/>
    </xf>
    <xf numFmtId="0" fontId="2" fillId="0" borderId="0" xfId="42" applyAlignment="1">
      <alignment vertical="center" wrapText="1"/>
    </xf>
    <xf numFmtId="0" fontId="9" fillId="0" borderId="0" xfId="42" applyFont="1" applyAlignment="1">
      <alignment horizontal="left" vertical="center" indent="1"/>
    </xf>
    <xf numFmtId="0" fontId="35" fillId="0" borderId="0" xfId="42" applyFont="1" applyAlignment="1">
      <alignment vertical="center" wrapText="1"/>
    </xf>
    <xf numFmtId="0" fontId="9" fillId="0" borderId="0" xfId="42" applyFont="1" applyAlignment="1">
      <alignment vertical="center" wrapText="1"/>
    </xf>
    <xf numFmtId="0" fontId="9" fillId="0" borderId="20" xfId="42" applyFont="1" applyBorder="1" applyAlignment="1">
      <alignment horizontal="left" vertical="center" indent="1"/>
    </xf>
    <xf numFmtId="0" fontId="2" fillId="0" borderId="96" xfId="42" applyBorder="1" applyAlignment="1">
      <alignment vertical="center"/>
    </xf>
    <xf numFmtId="0" fontId="35" fillId="0" borderId="206" xfId="42" applyFont="1" applyBorder="1" applyAlignment="1">
      <alignment vertical="center" wrapText="1"/>
    </xf>
    <xf numFmtId="0" fontId="15" fillId="0" borderId="0" xfId="42" applyFont="1" applyAlignment="1">
      <alignment horizontal="left" vertical="center"/>
    </xf>
    <xf numFmtId="0" fontId="67" fillId="0" borderId="0" xfId="42" applyFont="1" applyAlignment="1">
      <alignment vertical="center" wrapText="1"/>
    </xf>
    <xf numFmtId="0" fontId="15" fillId="0" borderId="0" xfId="42" applyFont="1" applyAlignment="1">
      <alignment vertical="center"/>
    </xf>
    <xf numFmtId="0" fontId="9" fillId="0" borderId="0" xfId="42" applyFont="1" applyAlignment="1">
      <alignment vertical="center"/>
    </xf>
    <xf numFmtId="0" fontId="19" fillId="0" borderId="0" xfId="42" applyFont="1" applyAlignment="1">
      <alignment vertical="center"/>
    </xf>
    <xf numFmtId="0" fontId="22" fillId="0" borderId="0" xfId="42" applyFont="1" applyAlignment="1">
      <alignment vertical="center"/>
    </xf>
    <xf numFmtId="0" fontId="32" fillId="0" borderId="0" xfId="42" applyFont="1" applyAlignment="1">
      <alignment vertical="center"/>
    </xf>
    <xf numFmtId="0" fontId="32" fillId="0" borderId="0" xfId="42" applyFont="1" applyAlignment="1">
      <alignment vertical="center" wrapText="1"/>
    </xf>
    <xf numFmtId="0" fontId="8" fillId="0" borderId="0" xfId="42" applyFont="1" applyAlignment="1">
      <alignment vertical="center"/>
    </xf>
    <xf numFmtId="0" fontId="8" fillId="0" borderId="0" xfId="42" applyFont="1" applyAlignment="1">
      <alignment horizontal="center" vertical="center" wrapText="1"/>
    </xf>
    <xf numFmtId="0" fontId="2" fillId="0" borderId="0" xfId="42" applyAlignment="1">
      <alignment horizontal="left"/>
    </xf>
    <xf numFmtId="0" fontId="76" fillId="0" borderId="0" xfId="42" applyFont="1" applyAlignment="1">
      <alignment horizontal="left"/>
    </xf>
    <xf numFmtId="0" fontId="8" fillId="0" borderId="0" xfId="42" applyFont="1" applyAlignment="1">
      <alignment horizontal="left"/>
    </xf>
    <xf numFmtId="0" fontId="8" fillId="0" borderId="0" xfId="42" applyFont="1" applyAlignment="1">
      <alignment horizontal="center" wrapText="1"/>
    </xf>
    <xf numFmtId="0" fontId="65" fillId="0" borderId="0" xfId="42" applyFont="1" applyAlignment="1">
      <alignment vertical="center"/>
    </xf>
    <xf numFmtId="0" fontId="2" fillId="0" borderId="0" xfId="42" applyAlignment="1">
      <alignment horizontal="left" vertical="center" indent="1"/>
    </xf>
    <xf numFmtId="0" fontId="66" fillId="0" borderId="0" xfId="42" applyFont="1" applyAlignment="1">
      <alignment horizontal="left" vertical="center"/>
    </xf>
    <xf numFmtId="0" fontId="2" fillId="0" borderId="20" xfId="42" applyBorder="1" applyAlignment="1">
      <alignment horizontal="left" vertical="center" indent="1"/>
    </xf>
    <xf numFmtId="0" fontId="66" fillId="0" borderId="0" xfId="42" applyFont="1" applyAlignment="1">
      <alignment vertical="center" wrapText="1"/>
    </xf>
    <xf numFmtId="0" fontId="8" fillId="0" borderId="0" xfId="42" applyFont="1" applyAlignment="1">
      <alignment vertical="center" wrapText="1"/>
    </xf>
    <xf numFmtId="3" fontId="8" fillId="0" borderId="0" xfId="42" applyNumberFormat="1" applyFont="1" applyAlignment="1">
      <alignment vertical="center" wrapText="1"/>
    </xf>
    <xf numFmtId="0" fontId="79" fillId="0" borderId="0" xfId="0" applyFont="1" applyAlignment="1" applyProtection="1">
      <alignment horizontal="center"/>
      <protection locked="0"/>
    </xf>
    <xf numFmtId="0" fontId="0" fillId="0" borderId="0" xfId="0" applyProtection="1">
      <protection locked="0"/>
    </xf>
    <xf numFmtId="0" fontId="2" fillId="0" borderId="0" xfId="42" applyAlignment="1" applyProtection="1">
      <alignment vertical="center"/>
      <protection locked="0"/>
    </xf>
    <xf numFmtId="0" fontId="14" fillId="0" borderId="0" xfId="42" applyFont="1" applyAlignment="1" applyProtection="1">
      <alignment vertical="center"/>
      <protection locked="0"/>
    </xf>
    <xf numFmtId="0" fontId="64" fillId="0" borderId="0" xfId="42" applyFont="1" applyAlignment="1" applyProtection="1">
      <alignment vertical="center" wrapText="1"/>
      <protection locked="0"/>
    </xf>
    <xf numFmtId="0" fontId="2" fillId="24" borderId="0" xfId="42" applyFill="1" applyProtection="1">
      <protection locked="0"/>
    </xf>
    <xf numFmtId="0" fontId="2" fillId="0" borderId="0" xfId="42" applyAlignment="1" applyProtection="1">
      <alignment vertical="center" wrapText="1"/>
      <protection locked="0"/>
    </xf>
    <xf numFmtId="0" fontId="9" fillId="0" borderId="0" xfId="42" applyFont="1" applyAlignment="1" applyProtection="1">
      <alignment vertical="center" wrapText="1"/>
      <protection locked="0"/>
    </xf>
    <xf numFmtId="0" fontId="32" fillId="0" borderId="0" xfId="42" applyFont="1" applyAlignment="1" applyProtection="1">
      <alignment vertical="center" wrapText="1"/>
      <protection locked="0"/>
    </xf>
    <xf numFmtId="0" fontId="2" fillId="0" borderId="0" xfId="42" applyAlignment="1" applyProtection="1">
      <alignment horizontal="left"/>
      <protection locked="0"/>
    </xf>
    <xf numFmtId="1" fontId="74" fillId="32" borderId="14" xfId="28" applyNumberFormat="1" applyFont="1" applyFill="1" applyBorder="1" applyAlignment="1" applyProtection="1">
      <alignment horizontal="right" vertical="top" wrapText="1"/>
      <protection locked="0"/>
    </xf>
    <xf numFmtId="1" fontId="74" fillId="32" borderId="16" xfId="28" applyNumberFormat="1" applyFont="1" applyFill="1" applyBorder="1" applyAlignment="1" applyProtection="1">
      <alignment horizontal="right" vertical="top" wrapText="1"/>
      <protection locked="0"/>
    </xf>
    <xf numFmtId="0" fontId="67" fillId="0" borderId="0" xfId="42" applyFont="1" applyAlignment="1" applyProtection="1">
      <alignment vertical="center" wrapText="1"/>
      <protection locked="0"/>
    </xf>
    <xf numFmtId="0" fontId="8" fillId="0" borderId="0" xfId="42" applyFont="1" applyAlignment="1" applyProtection="1">
      <alignment vertical="center"/>
      <protection locked="0"/>
    </xf>
    <xf numFmtId="0" fontId="65" fillId="0" borderId="0" xfId="42" applyFont="1" applyAlignment="1" applyProtection="1">
      <alignment vertical="center"/>
      <protection locked="0"/>
    </xf>
    <xf numFmtId="3" fontId="74" fillId="32" borderId="14" xfId="28" applyNumberFormat="1" applyFont="1" applyFill="1" applyBorder="1" applyAlignment="1" applyProtection="1">
      <alignment horizontal="right" vertical="top" wrapText="1"/>
      <protection locked="0"/>
    </xf>
    <xf numFmtId="4" fontId="74" fillId="32" borderId="14" xfId="28" applyNumberFormat="1" applyFont="1" applyFill="1" applyBorder="1" applyAlignment="1" applyProtection="1">
      <alignment horizontal="right" vertical="top" wrapText="1"/>
      <protection locked="0"/>
    </xf>
    <xf numFmtId="0" fontId="66" fillId="0" borderId="0" xfId="42" applyFont="1" applyAlignment="1" applyProtection="1">
      <alignment horizontal="left" vertical="center"/>
      <protection locked="0"/>
    </xf>
    <xf numFmtId="4" fontId="74" fillId="32" borderId="94" xfId="28" applyNumberFormat="1" applyFont="1" applyFill="1" applyBorder="1" applyAlignment="1" applyProtection="1">
      <alignment horizontal="right" vertical="top" wrapText="1"/>
      <protection locked="0"/>
    </xf>
    <xf numFmtId="3" fontId="74" fillId="32" borderId="94" xfId="28" applyNumberFormat="1" applyFont="1" applyFill="1" applyBorder="1" applyAlignment="1" applyProtection="1">
      <alignment horizontal="right" vertical="top" wrapText="1"/>
      <protection locked="0"/>
    </xf>
    <xf numFmtId="3" fontId="74" fillId="32" borderId="16" xfId="28" applyNumberFormat="1" applyFont="1" applyFill="1" applyBorder="1" applyAlignment="1" applyProtection="1">
      <alignment horizontal="right" vertical="top" wrapText="1"/>
      <protection locked="0"/>
    </xf>
    <xf numFmtId="4" fontId="74" fillId="32" borderId="16" xfId="28" applyNumberFormat="1" applyFont="1" applyFill="1" applyBorder="1" applyAlignment="1" applyProtection="1">
      <alignment horizontal="right" vertical="top" wrapText="1"/>
      <protection locked="0"/>
    </xf>
    <xf numFmtId="0" fontId="8" fillId="0" borderId="0" xfId="42" applyFont="1" applyAlignment="1" applyProtection="1">
      <alignment vertical="center" wrapText="1"/>
      <protection locked="0"/>
    </xf>
    <xf numFmtId="0" fontId="4" fillId="0" borderId="0" xfId="42" applyFont="1" applyAlignment="1" applyProtection="1">
      <alignment horizontal="center" vertical="center" wrapText="1"/>
      <protection locked="0"/>
    </xf>
    <xf numFmtId="9" fontId="39" fillId="0" borderId="0" xfId="42" applyNumberFormat="1" applyFont="1" applyAlignment="1" applyProtection="1">
      <alignment horizontal="center" vertical="center" wrapText="1"/>
      <protection locked="0"/>
    </xf>
    <xf numFmtId="0" fontId="39" fillId="0" borderId="0" xfId="42" applyFont="1" applyAlignment="1" applyProtection="1">
      <alignment vertical="center" wrapText="1"/>
      <protection locked="0"/>
    </xf>
    <xf numFmtId="0" fontId="39" fillId="0" borderId="0" xfId="42" applyFont="1" applyAlignment="1" applyProtection="1">
      <alignment horizontal="center" vertical="center" wrapText="1"/>
      <protection locked="0"/>
    </xf>
    <xf numFmtId="0" fontId="33" fillId="0" borderId="0" xfId="42" applyFont="1" applyAlignment="1" applyProtection="1">
      <alignment vertical="center" wrapText="1"/>
      <protection locked="0"/>
    </xf>
    <xf numFmtId="0" fontId="40" fillId="0" borderId="0" xfId="42" applyFont="1" applyAlignment="1" applyProtection="1">
      <alignment vertical="center" wrapText="1"/>
      <protection locked="0"/>
    </xf>
    <xf numFmtId="0" fontId="64" fillId="0" borderId="0" xfId="42" applyFont="1" applyAlignment="1" applyProtection="1">
      <alignment horizontal="left" vertical="center"/>
      <protection locked="0"/>
    </xf>
    <xf numFmtId="0" fontId="67" fillId="0" borderId="0" xfId="42" applyFont="1" applyAlignment="1" applyProtection="1">
      <alignment vertical="center"/>
      <protection locked="0"/>
    </xf>
    <xf numFmtId="0" fontId="64" fillId="0" borderId="0" xfId="42" applyFont="1" applyAlignment="1" applyProtection="1">
      <alignment vertical="center"/>
      <protection locked="0"/>
    </xf>
    <xf numFmtId="0" fontId="3" fillId="0" borderId="0" xfId="42" applyFont="1" applyAlignment="1" applyProtection="1">
      <alignment horizontal="center" vertical="center" wrapText="1"/>
      <protection locked="0"/>
    </xf>
    <xf numFmtId="0" fontId="37" fillId="0" borderId="0" xfId="42" applyFont="1" applyAlignment="1" applyProtection="1">
      <alignment horizontal="center" vertical="center" wrapText="1"/>
      <protection locked="0"/>
    </xf>
    <xf numFmtId="0" fontId="37" fillId="0" borderId="0" xfId="42" applyFont="1" applyAlignment="1" applyProtection="1">
      <alignment vertical="center" wrapText="1"/>
      <protection locked="0"/>
    </xf>
    <xf numFmtId="0" fontId="22" fillId="0" borderId="0" xfId="42" applyFont="1" applyAlignment="1" applyProtection="1">
      <alignment vertical="center" wrapText="1"/>
      <protection locked="0"/>
    </xf>
    <xf numFmtId="0" fontId="41" fillId="0" borderId="0" xfId="42" applyFont="1" applyAlignment="1" applyProtection="1">
      <alignment vertical="center" wrapText="1"/>
      <protection locked="0"/>
    </xf>
    <xf numFmtId="0" fontId="67" fillId="0" borderId="0" xfId="42" applyFont="1" applyAlignment="1" applyProtection="1">
      <alignment horizontal="left" vertical="center"/>
      <protection locked="0"/>
    </xf>
    <xf numFmtId="0" fontId="32" fillId="0" borderId="0" xfId="42" applyFont="1" applyAlignment="1" applyProtection="1">
      <alignment horizontal="center" vertical="center" wrapText="1"/>
      <protection locked="0"/>
    </xf>
    <xf numFmtId="0" fontId="6" fillId="0" borderId="0" xfId="38" applyFill="1" applyBorder="1" applyAlignment="1" applyProtection="1">
      <alignment horizontal="left" vertical="center"/>
      <protection locked="0"/>
    </xf>
    <xf numFmtId="0" fontId="9" fillId="0" borderId="0" xfId="42" applyFont="1" applyAlignment="1" applyProtection="1">
      <alignment horizontal="left" vertical="center"/>
      <protection locked="0"/>
    </xf>
    <xf numFmtId="0" fontId="9" fillId="0" borderId="0" xfId="42" applyFont="1" applyAlignment="1" applyProtection="1">
      <alignment horizontal="center" vertical="center" wrapText="1"/>
      <protection locked="0"/>
    </xf>
    <xf numFmtId="0" fontId="67" fillId="0" borderId="0" xfId="42" applyFont="1" applyAlignment="1" applyProtection="1">
      <alignment horizontal="right" vertical="center"/>
      <protection locked="0"/>
    </xf>
    <xf numFmtId="0" fontId="2" fillId="0" borderId="0" xfId="42" applyAlignment="1" applyProtection="1">
      <alignment horizontal="left" vertical="center"/>
      <protection locked="0"/>
    </xf>
    <xf numFmtId="0" fontId="68" fillId="0" borderId="0" xfId="42" applyFont="1" applyAlignment="1" applyProtection="1">
      <alignment horizontal="left" vertical="center"/>
      <protection locked="0"/>
    </xf>
    <xf numFmtId="0" fontId="30" fillId="0" borderId="0" xfId="42" applyFont="1" applyAlignment="1" applyProtection="1">
      <alignment vertical="center" wrapText="1"/>
      <protection locked="0"/>
    </xf>
    <xf numFmtId="0" fontId="29" fillId="0" borderId="0" xfId="42" applyFont="1" applyAlignment="1" applyProtection="1">
      <alignment horizontal="left" vertical="center" wrapText="1"/>
      <protection locked="0"/>
    </xf>
    <xf numFmtId="0" fontId="29" fillId="0" borderId="0" xfId="42" applyFont="1" applyAlignment="1" applyProtection="1">
      <alignment vertical="center" wrapText="1"/>
      <protection locked="0"/>
    </xf>
    <xf numFmtId="0" fontId="67" fillId="0" borderId="0" xfId="42" applyFont="1" applyAlignment="1" applyProtection="1">
      <alignment horizontal="center" vertical="center" wrapText="1"/>
      <protection locked="0"/>
    </xf>
    <xf numFmtId="0" fontId="16" fillId="0" borderId="0" xfId="42" applyFont="1" applyAlignment="1" applyProtection="1">
      <alignment horizontal="center" vertical="center" wrapText="1"/>
      <protection locked="0"/>
    </xf>
    <xf numFmtId="0" fontId="31" fillId="0" borderId="0" xfId="42" applyFont="1" applyAlignment="1" applyProtection="1">
      <alignment horizontal="center" vertical="center" wrapText="1"/>
      <protection locked="0"/>
    </xf>
    <xf numFmtId="0" fontId="80" fillId="28" borderId="0" xfId="45" applyFont="1" applyFill="1"/>
    <xf numFmtId="0" fontId="80" fillId="28" borderId="0" xfId="45" applyFont="1" applyFill="1" applyAlignment="1">
      <alignment horizontal="left" vertical="top" wrapText="1"/>
    </xf>
    <xf numFmtId="0" fontId="80" fillId="28" borderId="0" xfId="45" applyFont="1" applyFill="1" applyAlignment="1">
      <alignment vertical="top" wrapText="1"/>
    </xf>
    <xf numFmtId="0" fontId="100" fillId="28" borderId="0" xfId="45" applyFont="1" applyFill="1" applyAlignment="1">
      <alignment horizontal="right" vertical="top" wrapText="1"/>
    </xf>
    <xf numFmtId="0" fontId="100" fillId="28" borderId="0" xfId="45" applyFont="1" applyFill="1"/>
    <xf numFmtId="0" fontId="100" fillId="28" borderId="0" xfId="45" applyFont="1" applyFill="1" applyAlignment="1">
      <alignment vertical="top" wrapText="1"/>
    </xf>
    <xf numFmtId="0" fontId="80" fillId="28" borderId="0" xfId="45" applyFont="1" applyFill="1" applyAlignment="1">
      <alignment horizontal="left" vertical="top"/>
    </xf>
    <xf numFmtId="0" fontId="80" fillId="32" borderId="14" xfId="45" applyFont="1" applyFill="1" applyBorder="1" applyAlignment="1" applyProtection="1">
      <alignment horizontal="left" vertical="top" wrapText="1"/>
      <protection locked="0"/>
    </xf>
    <xf numFmtId="167" fontId="80" fillId="32" borderId="14" xfId="28" applyNumberFormat="1" applyFont="1" applyFill="1" applyBorder="1" applyAlignment="1" applyProtection="1">
      <alignment horizontal="left" vertical="top" wrapText="1"/>
      <protection locked="0"/>
    </xf>
    <xf numFmtId="44" fontId="80" fillId="28" borderId="0" xfId="28" applyFont="1" applyFill="1" applyProtection="1"/>
    <xf numFmtId="44" fontId="101" fillId="28" borderId="0" xfId="28" applyFont="1" applyFill="1" applyAlignment="1" applyProtection="1">
      <alignment horizontal="center"/>
    </xf>
    <xf numFmtId="167" fontId="80" fillId="32" borderId="117" xfId="28" applyNumberFormat="1" applyFont="1" applyFill="1" applyBorder="1" applyAlignment="1" applyProtection="1">
      <alignment horizontal="left" vertical="top" wrapText="1"/>
      <protection locked="0"/>
    </xf>
    <xf numFmtId="0" fontId="80" fillId="0" borderId="0" xfId="45" applyFont="1" applyAlignment="1" applyProtection="1">
      <alignment horizontal="left" vertical="top" wrapText="1"/>
      <protection locked="0"/>
    </xf>
    <xf numFmtId="167" fontId="80" fillId="0" borderId="0" xfId="28" applyNumberFormat="1" applyFont="1" applyFill="1" applyBorder="1" applyAlignment="1" applyProtection="1">
      <alignment horizontal="left" vertical="top" wrapText="1"/>
      <protection locked="0"/>
    </xf>
    <xf numFmtId="167" fontId="102" fillId="0" borderId="0" xfId="28" applyNumberFormat="1" applyFont="1" applyFill="1" applyBorder="1" applyAlignment="1" applyProtection="1">
      <alignment horizontal="center" vertical="top" wrapText="1"/>
      <protection locked="0"/>
    </xf>
    <xf numFmtId="167" fontId="80" fillId="44" borderId="14" xfId="28" applyNumberFormat="1" applyFont="1" applyFill="1" applyBorder="1" applyAlignment="1" applyProtection="1">
      <alignment horizontal="left" vertical="top" wrapText="1"/>
      <protection locked="0"/>
    </xf>
    <xf numFmtId="0" fontId="80" fillId="0" borderId="0" xfId="45" applyFont="1"/>
    <xf numFmtId="0" fontId="80" fillId="28" borderId="0" xfId="45" applyFont="1" applyFill="1" applyProtection="1">
      <protection locked="0"/>
    </xf>
    <xf numFmtId="167" fontId="80" fillId="29" borderId="14" xfId="28" applyNumberFormat="1" applyFont="1" applyFill="1" applyBorder="1" applyAlignment="1" applyProtection="1">
      <alignment horizontal="left" vertical="top" wrapText="1"/>
    </xf>
    <xf numFmtId="167" fontId="80" fillId="28" borderId="0" xfId="28" applyNumberFormat="1" applyFont="1" applyFill="1" applyProtection="1"/>
    <xf numFmtId="167" fontId="80" fillId="32" borderId="16" xfId="28" applyNumberFormat="1" applyFont="1" applyFill="1" applyBorder="1" applyAlignment="1" applyProtection="1">
      <alignment horizontal="left" vertical="top" wrapText="1"/>
      <protection locked="0"/>
    </xf>
    <xf numFmtId="10" fontId="80" fillId="29" borderId="0" xfId="60" applyNumberFormat="1" applyFont="1" applyFill="1" applyProtection="1"/>
    <xf numFmtId="168" fontId="80" fillId="0" borderId="0" xfId="28" applyNumberFormat="1" applyFont="1" applyFill="1" applyBorder="1" applyAlignment="1" applyProtection="1">
      <alignment horizontal="left" vertical="top" wrapText="1"/>
      <protection locked="0"/>
    </xf>
    <xf numFmtId="168" fontId="80" fillId="0" borderId="0" xfId="28" applyNumberFormat="1" applyFont="1" applyFill="1" applyBorder="1" applyAlignment="1" applyProtection="1">
      <alignment horizontal="left" vertical="top"/>
    </xf>
    <xf numFmtId="168" fontId="80" fillId="32" borderId="117" xfId="28" applyNumberFormat="1" applyFont="1" applyFill="1" applyBorder="1" applyAlignment="1" applyProtection="1">
      <alignment horizontal="left" vertical="top"/>
      <protection locked="0"/>
    </xf>
    <xf numFmtId="168" fontId="80" fillId="32" borderId="118" xfId="28" applyNumberFormat="1" applyFont="1" applyFill="1" applyBorder="1" applyAlignment="1" applyProtection="1">
      <alignment horizontal="left" vertical="top"/>
      <protection locked="0"/>
    </xf>
    <xf numFmtId="168" fontId="80" fillId="32" borderId="28" xfId="28" applyNumberFormat="1" applyFont="1" applyFill="1" applyBorder="1" applyAlignment="1" applyProtection="1">
      <alignment horizontal="left" vertical="top"/>
      <protection locked="0"/>
    </xf>
    <xf numFmtId="10" fontId="80" fillId="28" borderId="0" xfId="60" applyNumberFormat="1" applyFont="1" applyFill="1" applyProtection="1"/>
    <xf numFmtId="0" fontId="104" fillId="28" borderId="0" xfId="45" applyFont="1" applyFill="1"/>
    <xf numFmtId="0" fontId="105" fillId="28" borderId="0" xfId="45" applyFont="1" applyFill="1" applyAlignment="1">
      <alignment horizontal="right" vertical="center"/>
    </xf>
    <xf numFmtId="0" fontId="105" fillId="28" borderId="0" xfId="45" applyFont="1" applyFill="1" applyAlignment="1">
      <alignment horizontal="right"/>
    </xf>
    <xf numFmtId="0" fontId="80" fillId="28" borderId="0" xfId="45" applyFont="1" applyFill="1" applyAlignment="1">
      <alignment horizontal="left" indent="1"/>
    </xf>
    <xf numFmtId="5" fontId="88" fillId="0" borderId="0" xfId="0" applyNumberFormat="1" applyFont="1" applyAlignment="1">
      <alignment horizontal="right" vertical="center"/>
    </xf>
    <xf numFmtId="0" fontId="90" fillId="0" borderId="111" xfId="0" applyFont="1" applyBorder="1" applyAlignment="1" applyProtection="1">
      <alignment horizontal="left" vertical="center"/>
      <protection locked="0"/>
    </xf>
    <xf numFmtId="0" fontId="90" fillId="0" borderId="112" xfId="0" applyFont="1" applyBorder="1" applyAlignment="1" applyProtection="1">
      <alignment horizontal="left" vertical="center"/>
      <protection locked="0"/>
    </xf>
    <xf numFmtId="5" fontId="90" fillId="0" borderId="111" xfId="0" applyNumberFormat="1" applyFont="1" applyBorder="1" applyAlignment="1" applyProtection="1">
      <alignment horizontal="left" vertical="center"/>
      <protection locked="0"/>
    </xf>
    <xf numFmtId="5" fontId="90" fillId="0" borderId="112" xfId="0" applyNumberFormat="1" applyFont="1" applyBorder="1" applyAlignment="1" applyProtection="1">
      <alignment horizontal="left" vertical="center"/>
      <protection locked="0"/>
    </xf>
    <xf numFmtId="5" fontId="90" fillId="0" borderId="111" xfId="0" applyNumberFormat="1" applyFont="1" applyBorder="1" applyAlignment="1">
      <alignment horizontal="left" vertical="center"/>
    </xf>
    <xf numFmtId="5" fontId="90" fillId="0" borderId="112" xfId="0" applyNumberFormat="1" applyFont="1" applyBorder="1" applyAlignment="1">
      <alignment horizontal="left" vertical="center"/>
    </xf>
    <xf numFmtId="164" fontId="90" fillId="0" borderId="111" xfId="0" applyNumberFormat="1" applyFont="1" applyBorder="1" applyAlignment="1" applyProtection="1">
      <alignment horizontal="left" vertical="center"/>
      <protection locked="0"/>
    </xf>
    <xf numFmtId="164" fontId="90" fillId="0" borderId="112" xfId="0" applyNumberFormat="1" applyFont="1" applyBorder="1" applyAlignment="1" applyProtection="1">
      <alignment horizontal="left" vertical="center"/>
      <protection locked="0"/>
    </xf>
    <xf numFmtId="0" fontId="94" fillId="38" borderId="61" xfId="42" applyFont="1" applyFill="1" applyBorder="1" applyAlignment="1">
      <alignment horizontal="center" vertical="center" wrapText="1"/>
    </xf>
    <xf numFmtId="0" fontId="94" fillId="38" borderId="21" xfId="42" applyFont="1" applyFill="1" applyBorder="1" applyAlignment="1">
      <alignment horizontal="center" vertical="center" wrapText="1"/>
    </xf>
    <xf numFmtId="0" fontId="94" fillId="38" borderId="62" xfId="42" applyFont="1" applyFill="1" applyBorder="1" applyAlignment="1">
      <alignment horizontal="center" vertical="center" wrapText="1"/>
    </xf>
    <xf numFmtId="0" fontId="87" fillId="0" borderId="61" xfId="0" applyFont="1" applyBorder="1" applyAlignment="1" applyProtection="1">
      <alignment horizontal="left" vertical="center"/>
      <protection locked="0"/>
    </xf>
    <xf numFmtId="0" fontId="87" fillId="0" borderId="21" xfId="0" applyFont="1" applyBorder="1" applyAlignment="1" applyProtection="1">
      <alignment horizontal="left" vertical="center"/>
      <protection locked="0"/>
    </xf>
    <xf numFmtId="0" fontId="87" fillId="0" borderId="62" xfId="0" applyFont="1" applyBorder="1" applyAlignment="1" applyProtection="1">
      <alignment horizontal="left" vertical="center"/>
      <protection locked="0"/>
    </xf>
    <xf numFmtId="0" fontId="94" fillId="33" borderId="64" xfId="0" applyFont="1" applyFill="1" applyBorder="1" applyAlignment="1">
      <alignment horizontal="center" vertical="center"/>
    </xf>
    <xf numFmtId="0" fontId="94" fillId="33" borderId="108" xfId="0" applyFont="1" applyFill="1" applyBorder="1" applyAlignment="1">
      <alignment horizontal="center" vertical="center"/>
    </xf>
    <xf numFmtId="0" fontId="94" fillId="33" borderId="65" xfId="0" applyFont="1" applyFill="1" applyBorder="1" applyAlignment="1">
      <alignment horizontal="center" vertical="center"/>
    </xf>
    <xf numFmtId="0" fontId="94" fillId="33" borderId="109" xfId="0" applyFont="1" applyFill="1" applyBorder="1" applyAlignment="1">
      <alignment horizontal="center" vertical="center" wrapText="1"/>
    </xf>
    <xf numFmtId="0" fontId="94" fillId="33" borderId="110" xfId="0" applyFont="1" applyFill="1" applyBorder="1" applyAlignment="1">
      <alignment horizontal="center" vertical="center" wrapText="1"/>
    </xf>
    <xf numFmtId="0" fontId="94" fillId="33" borderId="23" xfId="0" applyFont="1" applyFill="1" applyBorder="1" applyAlignment="1">
      <alignment horizontal="center" vertical="center" wrapText="1"/>
    </xf>
    <xf numFmtId="41" fontId="90" fillId="42" borderId="46" xfId="0" applyNumberFormat="1" applyFont="1" applyFill="1" applyBorder="1" applyAlignment="1">
      <alignment horizontal="center" vertical="center"/>
    </xf>
    <xf numFmtId="41" fontId="90" fillId="42" borderId="48" xfId="0" applyNumberFormat="1" applyFont="1" applyFill="1" applyBorder="1" applyAlignment="1">
      <alignment horizontal="center" vertical="center"/>
    </xf>
    <xf numFmtId="41" fontId="90" fillId="42" borderId="50" xfId="0" applyNumberFormat="1" applyFont="1" applyFill="1" applyBorder="1" applyAlignment="1">
      <alignment horizontal="center" vertical="center"/>
    </xf>
    <xf numFmtId="0" fontId="94" fillId="29" borderId="103" xfId="0" applyFont="1" applyFill="1" applyBorder="1" applyAlignment="1">
      <alignment horizontal="center" vertical="center"/>
    </xf>
    <xf numFmtId="0" fontId="94" fillId="29" borderId="71" xfId="0" applyFont="1" applyFill="1" applyBorder="1" applyAlignment="1">
      <alignment horizontal="center" vertical="center"/>
    </xf>
    <xf numFmtId="5" fontId="94" fillId="29" borderId="40" xfId="0" applyNumberFormat="1" applyFont="1" applyFill="1" applyBorder="1" applyAlignment="1">
      <alignment horizontal="center" vertical="center" wrapText="1"/>
    </xf>
    <xf numFmtId="5" fontId="94" fillId="29" borderId="104" xfId="0" applyNumberFormat="1" applyFont="1" applyFill="1" applyBorder="1" applyAlignment="1">
      <alignment horizontal="center" vertical="center" wrapText="1"/>
    </xf>
    <xf numFmtId="5" fontId="94" fillId="29" borderId="105" xfId="0" applyNumberFormat="1" applyFont="1" applyFill="1" applyBorder="1" applyAlignment="1">
      <alignment horizontal="center" vertical="center" wrapText="1"/>
    </xf>
    <xf numFmtId="5" fontId="94" fillId="29" borderId="106" xfId="0" applyNumberFormat="1" applyFont="1" applyFill="1" applyBorder="1" applyAlignment="1">
      <alignment horizontal="center" vertical="center" wrapText="1"/>
    </xf>
    <xf numFmtId="5" fontId="94" fillId="29" borderId="107" xfId="0" applyNumberFormat="1" applyFont="1" applyFill="1" applyBorder="1" applyAlignment="1">
      <alignment horizontal="center" vertical="center" wrapText="1"/>
    </xf>
    <xf numFmtId="5" fontId="94" fillId="29" borderId="97" xfId="0" applyNumberFormat="1" applyFont="1" applyFill="1" applyBorder="1" applyAlignment="1">
      <alignment horizontal="center" vertical="center" wrapText="1"/>
    </xf>
    <xf numFmtId="0" fontId="90" fillId="0" borderId="0" xfId="0" applyFont="1" applyAlignment="1">
      <alignment vertical="center" wrapText="1"/>
    </xf>
    <xf numFmtId="0" fontId="89" fillId="0" borderId="0" xfId="0" applyFont="1" applyAlignment="1">
      <alignment vertical="center" wrapText="1"/>
    </xf>
    <xf numFmtId="0" fontId="88" fillId="0" borderId="0" xfId="0" applyFont="1" applyAlignment="1">
      <alignment horizontal="center" vertical="center" wrapText="1"/>
    </xf>
    <xf numFmtId="0" fontId="90" fillId="0" borderId="0" xfId="0" applyFont="1" applyAlignment="1">
      <alignment horizontal="center" vertical="center" wrapText="1"/>
    </xf>
    <xf numFmtId="0" fontId="90" fillId="0" borderId="0" xfId="0" applyFont="1" applyAlignment="1">
      <alignment horizontal="left" vertical="center" wrapText="1"/>
    </xf>
    <xf numFmtId="41" fontId="90" fillId="42" borderId="172" xfId="0" applyNumberFormat="1" applyFont="1" applyFill="1" applyBorder="1" applyAlignment="1">
      <alignment horizontal="center" vertical="center"/>
    </xf>
    <xf numFmtId="41" fontId="90" fillId="42" borderId="173" xfId="0" applyNumberFormat="1" applyFont="1" applyFill="1" applyBorder="1" applyAlignment="1">
      <alignment horizontal="center" vertical="center"/>
    </xf>
    <xf numFmtId="41" fontId="90" fillId="42" borderId="100" xfId="0" applyNumberFormat="1" applyFont="1" applyFill="1" applyBorder="1" applyAlignment="1">
      <alignment horizontal="center" vertical="center"/>
    </xf>
    <xf numFmtId="41" fontId="90" fillId="42" borderId="45" xfId="0" applyNumberFormat="1" applyFont="1" applyFill="1" applyBorder="1" applyAlignment="1">
      <alignment horizontal="center" vertical="center"/>
    </xf>
    <xf numFmtId="41" fontId="90" fillId="42" borderId="0" xfId="0" applyNumberFormat="1" applyFont="1" applyFill="1" applyAlignment="1">
      <alignment horizontal="center" vertical="center"/>
    </xf>
    <xf numFmtId="41" fontId="90" fillId="42" borderId="102" xfId="0" applyNumberFormat="1" applyFont="1" applyFill="1" applyBorder="1" applyAlignment="1">
      <alignment horizontal="center" vertical="center"/>
    </xf>
    <xf numFmtId="41" fontId="90" fillId="42" borderId="101" xfId="0" applyNumberFormat="1" applyFont="1" applyFill="1" applyBorder="1" applyAlignment="1">
      <alignment horizontal="center" vertical="center"/>
    </xf>
    <xf numFmtId="0" fontId="78" fillId="28" borderId="0" xfId="42" applyFont="1" applyFill="1" applyAlignment="1">
      <alignment horizontal="center" wrapText="1"/>
    </xf>
    <xf numFmtId="0" fontId="78" fillId="28" borderId="0" xfId="42" applyFont="1" applyFill="1" applyAlignment="1">
      <alignment horizontal="center"/>
    </xf>
    <xf numFmtId="0" fontId="83" fillId="28" borderId="0" xfId="42" applyFont="1" applyFill="1" applyAlignment="1">
      <alignment horizontal="center"/>
    </xf>
    <xf numFmtId="0" fontId="84" fillId="28" borderId="0" xfId="42" applyFont="1" applyFill="1" applyAlignment="1">
      <alignment wrapText="1"/>
    </xf>
    <xf numFmtId="0" fontId="77" fillId="29" borderId="10" xfId="42" applyFont="1" applyFill="1" applyBorder="1" applyAlignment="1">
      <alignment horizontal="right"/>
    </xf>
    <xf numFmtId="0" fontId="77" fillId="29" borderId="111" xfId="42" applyFont="1" applyFill="1" applyBorder="1" applyAlignment="1">
      <alignment horizontal="center" wrapText="1"/>
    </xf>
    <xf numFmtId="0" fontId="77" fillId="29" borderId="112" xfId="42" applyFont="1" applyFill="1" applyBorder="1" applyAlignment="1">
      <alignment horizontal="center" wrapText="1"/>
    </xf>
    <xf numFmtId="42" fontId="2" fillId="28" borderId="12" xfId="42" applyNumberFormat="1" applyFill="1" applyBorder="1" applyAlignment="1" applyProtection="1">
      <alignment horizontal="right"/>
      <protection locked="0"/>
    </xf>
    <xf numFmtId="0" fontId="2" fillId="28" borderId="12" xfId="42" applyFill="1" applyBorder="1" applyAlignment="1" applyProtection="1">
      <alignment horizontal="center"/>
      <protection locked="0"/>
    </xf>
    <xf numFmtId="0" fontId="2" fillId="28" borderId="17" xfId="42" applyFill="1" applyBorder="1" applyAlignment="1" applyProtection="1">
      <alignment horizontal="center"/>
      <protection locked="0"/>
    </xf>
    <xf numFmtId="42" fontId="2" fillId="28" borderId="14" xfId="42" applyNumberFormat="1" applyFill="1" applyBorder="1" applyAlignment="1" applyProtection="1">
      <alignment horizontal="right"/>
      <protection locked="0"/>
    </xf>
    <xf numFmtId="0" fontId="2" fillId="28" borderId="14" xfId="42" applyFill="1" applyBorder="1" applyAlignment="1" applyProtection="1">
      <alignment horizontal="center"/>
      <protection locked="0"/>
    </xf>
    <xf numFmtId="0" fontId="2" fillId="28" borderId="18" xfId="42" applyFill="1" applyBorder="1" applyAlignment="1" applyProtection="1">
      <alignment horizontal="center"/>
      <protection locked="0"/>
    </xf>
    <xf numFmtId="42" fontId="2" fillId="28" borderId="16" xfId="42" applyNumberFormat="1" applyFill="1" applyBorder="1" applyAlignment="1" applyProtection="1">
      <alignment horizontal="right"/>
      <protection locked="0"/>
    </xf>
    <xf numFmtId="0" fontId="2" fillId="28" borderId="16" xfId="42" applyFill="1" applyBorder="1" applyAlignment="1" applyProtection="1">
      <alignment horizontal="center"/>
      <protection locked="0"/>
    </xf>
    <xf numFmtId="0" fontId="2" fillId="28" borderId="19" xfId="42" applyFill="1" applyBorder="1" applyAlignment="1" applyProtection="1">
      <alignment horizontal="center"/>
      <protection locked="0"/>
    </xf>
    <xf numFmtId="0" fontId="77" fillId="29" borderId="10" xfId="42" applyFont="1" applyFill="1" applyBorder="1"/>
    <xf numFmtId="0" fontId="2" fillId="28" borderId="12" xfId="42" applyFill="1" applyBorder="1" applyProtection="1">
      <protection locked="0"/>
    </xf>
    <xf numFmtId="42" fontId="2" fillId="28" borderId="12" xfId="42" applyNumberFormat="1" applyFill="1" applyBorder="1" applyProtection="1">
      <protection locked="0"/>
    </xf>
    <xf numFmtId="42" fontId="2" fillId="28" borderId="17" xfId="42" applyNumberFormat="1" applyFill="1" applyBorder="1" applyProtection="1">
      <protection locked="0"/>
    </xf>
    <xf numFmtId="0" fontId="2" fillId="28" borderId="14" xfId="42" applyFill="1" applyBorder="1" applyProtection="1">
      <protection locked="0"/>
    </xf>
    <xf numFmtId="42" fontId="2" fillId="28" borderId="14" xfId="42" applyNumberFormat="1" applyFill="1" applyBorder="1" applyProtection="1">
      <protection locked="0"/>
    </xf>
    <xf numFmtId="42" fontId="2" fillId="28" borderId="18" xfId="42" applyNumberFormat="1" applyFill="1" applyBorder="1" applyProtection="1">
      <protection locked="0"/>
    </xf>
    <xf numFmtId="0" fontId="2" fillId="28" borderId="16" xfId="42" applyFill="1" applyBorder="1" applyProtection="1">
      <protection locked="0"/>
    </xf>
    <xf numFmtId="42" fontId="2" fillId="28" borderId="16" xfId="42" applyNumberFormat="1" applyFill="1" applyBorder="1" applyProtection="1">
      <protection locked="0"/>
    </xf>
    <xf numFmtId="42" fontId="2" fillId="28" borderId="19" xfId="42" applyNumberFormat="1" applyFill="1" applyBorder="1" applyProtection="1">
      <protection locked="0"/>
    </xf>
    <xf numFmtId="0" fontId="77" fillId="28" borderId="39" xfId="42" applyFont="1" applyFill="1" applyBorder="1"/>
    <xf numFmtId="42" fontId="2" fillId="28" borderId="39" xfId="42" applyNumberFormat="1" applyFill="1" applyBorder="1" applyProtection="1">
      <protection locked="0"/>
    </xf>
    <xf numFmtId="0" fontId="2" fillId="28" borderId="11" xfId="42" applyFill="1" applyBorder="1" applyProtection="1">
      <protection locked="0"/>
    </xf>
    <xf numFmtId="0" fontId="76" fillId="29" borderId="111" xfId="42" applyFont="1" applyFill="1" applyBorder="1"/>
    <xf numFmtId="0" fontId="76" fillId="29" borderId="103" xfId="42" applyFont="1" applyFill="1" applyBorder="1"/>
    <xf numFmtId="42" fontId="2" fillId="29" borderId="103" xfId="42" applyNumberFormat="1" applyFill="1" applyBorder="1"/>
    <xf numFmtId="0" fontId="2" fillId="29" borderId="112" xfId="42" applyFill="1" applyBorder="1"/>
    <xf numFmtId="0" fontId="2" fillId="28" borderId="13" xfId="42" applyFill="1" applyBorder="1" applyProtection="1">
      <protection locked="0"/>
    </xf>
    <xf numFmtId="0" fontId="2" fillId="28" borderId="15" xfId="42" applyFill="1" applyBorder="1" applyProtection="1">
      <protection locked="0"/>
    </xf>
    <xf numFmtId="0" fontId="78" fillId="28" borderId="0" xfId="46" applyFont="1" applyFill="1" applyAlignment="1">
      <alignment horizontal="center" wrapText="1"/>
    </xf>
    <xf numFmtId="5" fontId="8" fillId="37" borderId="100" xfId="0" applyNumberFormat="1" applyFont="1" applyFill="1" applyBorder="1" applyAlignment="1">
      <alignment horizontal="center" vertical="center" wrapText="1"/>
    </xf>
    <xf numFmtId="5" fontId="8" fillId="37" borderId="101" xfId="0" applyNumberFormat="1" applyFont="1" applyFill="1" applyBorder="1" applyAlignment="1">
      <alignment horizontal="center" vertical="center" wrapText="1"/>
    </xf>
    <xf numFmtId="5" fontId="8" fillId="37" borderId="113" xfId="0" applyNumberFormat="1" applyFont="1" applyFill="1" applyBorder="1" applyAlignment="1">
      <alignment horizontal="center" vertical="center" wrapText="1"/>
    </xf>
    <xf numFmtId="5" fontId="8" fillId="38" borderId="89" xfId="0" applyNumberFormat="1" applyFont="1" applyFill="1" applyBorder="1" applyAlignment="1">
      <alignment horizontal="center" vertical="center" wrapText="1"/>
    </xf>
    <xf numFmtId="5" fontId="8" fillId="38" borderId="107" xfId="0" applyNumberFormat="1" applyFont="1" applyFill="1" applyBorder="1" applyAlignment="1">
      <alignment horizontal="center" vertical="center" wrapText="1"/>
    </xf>
    <xf numFmtId="5" fontId="8" fillId="38" borderId="97" xfId="0" applyNumberFormat="1" applyFont="1" applyFill="1" applyBorder="1" applyAlignment="1">
      <alignment horizontal="center" vertical="center" wrapText="1"/>
    </xf>
    <xf numFmtId="0" fontId="8" fillId="0" borderId="0" xfId="0" applyFont="1" applyAlignment="1">
      <alignment horizontal="center" vertical="top" wrapText="1"/>
    </xf>
    <xf numFmtId="0" fontId="83" fillId="33" borderId="0" xfId="46" applyFont="1" applyFill="1" applyAlignment="1">
      <alignment horizontal="center" vertical="center" wrapText="1"/>
    </xf>
    <xf numFmtId="0" fontId="2" fillId="0" borderId="61" xfId="46" applyBorder="1" applyAlignment="1" applyProtection="1">
      <alignment horizontal="center" vertical="center" wrapText="1"/>
      <protection locked="0"/>
    </xf>
    <xf numFmtId="0" fontId="2" fillId="0" borderId="21" xfId="46" applyBorder="1" applyAlignment="1" applyProtection="1">
      <alignment horizontal="center" vertical="center" wrapText="1"/>
      <protection locked="0"/>
    </xf>
    <xf numFmtId="0" fontId="2" fillId="0" borderId="62" xfId="46" applyBorder="1" applyAlignment="1" applyProtection="1">
      <alignment horizontal="center" vertical="center" wrapText="1"/>
      <protection locked="0"/>
    </xf>
    <xf numFmtId="0" fontId="8" fillId="36" borderId="114" xfId="0" applyFont="1" applyFill="1" applyBorder="1" applyAlignment="1">
      <alignment horizontal="center" vertical="center" wrapText="1"/>
    </xf>
    <xf numFmtId="0" fontId="8" fillId="36" borderId="110"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wrapText="1"/>
    </xf>
    <xf numFmtId="0" fontId="8"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78" fillId="28" borderId="0" xfId="46" applyFont="1" applyFill="1" applyAlignment="1">
      <alignment horizontal="center"/>
    </xf>
    <xf numFmtId="0" fontId="83" fillId="28" borderId="0" xfId="46" applyFont="1" applyFill="1" applyAlignment="1">
      <alignment horizontal="center"/>
    </xf>
    <xf numFmtId="0" fontId="83" fillId="29" borderId="0" xfId="46" applyFont="1" applyFill="1" applyAlignment="1">
      <alignment horizontal="left" wrapText="1"/>
    </xf>
    <xf numFmtId="0" fontId="77" fillId="29" borderId="10" xfId="46" applyFont="1" applyFill="1" applyBorder="1" applyAlignment="1">
      <alignment horizontal="right"/>
    </xf>
    <xf numFmtId="0" fontId="77" fillId="29" borderId="111" xfId="46" applyFont="1" applyFill="1" applyBorder="1" applyAlignment="1">
      <alignment horizontal="center" wrapText="1"/>
    </xf>
    <xf numFmtId="0" fontId="77" fillId="29" borderId="112" xfId="46" applyFont="1" applyFill="1" applyBorder="1" applyAlignment="1">
      <alignment horizontal="center" wrapText="1"/>
    </xf>
    <xf numFmtId="42" fontId="2" fillId="28" borderId="12" xfId="46" applyNumberFormat="1" applyFill="1" applyBorder="1" applyAlignment="1">
      <alignment horizontal="right"/>
    </xf>
    <xf numFmtId="0" fontId="2" fillId="28" borderId="12" xfId="46" applyFill="1" applyBorder="1" applyAlignment="1">
      <alignment horizontal="center"/>
    </xf>
    <xf numFmtId="0" fontId="2" fillId="28" borderId="17" xfId="46" applyFill="1" applyBorder="1" applyAlignment="1">
      <alignment horizontal="center"/>
    </xf>
    <xf numFmtId="42" fontId="2" fillId="28" borderId="14" xfId="46" applyNumberFormat="1" applyFill="1" applyBorder="1" applyAlignment="1">
      <alignment horizontal="right"/>
    </xf>
    <xf numFmtId="0" fontId="2" fillId="28" borderId="14" xfId="46" applyFill="1" applyBorder="1" applyAlignment="1">
      <alignment horizontal="center"/>
    </xf>
    <xf numFmtId="0" fontId="2" fillId="28" borderId="18" xfId="46" applyFill="1" applyBorder="1" applyAlignment="1">
      <alignment horizontal="center"/>
    </xf>
    <xf numFmtId="42" fontId="2" fillId="28" borderId="16" xfId="46" applyNumberFormat="1" applyFill="1" applyBorder="1" applyAlignment="1">
      <alignment horizontal="right"/>
    </xf>
    <xf numFmtId="0" fontId="2" fillId="28" borderId="16" xfId="46" applyFill="1" applyBorder="1" applyAlignment="1">
      <alignment horizontal="center"/>
    </xf>
    <xf numFmtId="0" fontId="2" fillId="28" borderId="19" xfId="46" applyFill="1" applyBorder="1" applyAlignment="1">
      <alignment horizontal="center"/>
    </xf>
    <xf numFmtId="0" fontId="77" fillId="29" borderId="10" xfId="46" applyFont="1" applyFill="1" applyBorder="1"/>
    <xf numFmtId="0" fontId="2" fillId="28" borderId="12" xfId="46" applyFill="1" applyBorder="1"/>
    <xf numFmtId="42" fontId="2" fillId="28" borderId="12" xfId="46" applyNumberFormat="1" applyFill="1" applyBorder="1"/>
    <xf numFmtId="42" fontId="2" fillId="28" borderId="17" xfId="46" applyNumberFormat="1" applyFill="1" applyBorder="1"/>
    <xf numFmtId="0" fontId="2" fillId="28" borderId="14" xfId="46" applyFill="1" applyBorder="1"/>
    <xf numFmtId="42" fontId="2" fillId="28" borderId="14" xfId="46" applyNumberFormat="1" applyFill="1" applyBorder="1"/>
    <xf numFmtId="42" fontId="2" fillId="28" borderId="18" xfId="46" applyNumberFormat="1" applyFill="1" applyBorder="1"/>
    <xf numFmtId="0" fontId="2" fillId="28" borderId="16" xfId="46" applyFill="1" applyBorder="1"/>
    <xf numFmtId="42" fontId="2" fillId="28" borderId="16" xfId="46" applyNumberFormat="1" applyFill="1" applyBorder="1"/>
    <xf numFmtId="42" fontId="2" fillId="28" borderId="19" xfId="46" applyNumberFormat="1" applyFill="1" applyBorder="1"/>
    <xf numFmtId="0" fontId="77" fillId="28" borderId="39" xfId="46" applyFont="1" applyFill="1" applyBorder="1"/>
    <xf numFmtId="42" fontId="2" fillId="28" borderId="39" xfId="46" applyNumberFormat="1" applyFill="1" applyBorder="1"/>
    <xf numFmtId="0" fontId="2" fillId="28" borderId="11" xfId="46" applyFill="1" applyBorder="1"/>
    <xf numFmtId="0" fontId="2" fillId="28" borderId="13" xfId="46" applyFill="1" applyBorder="1"/>
    <xf numFmtId="0" fontId="76" fillId="29" borderId="111" xfId="46" applyFont="1" applyFill="1" applyBorder="1"/>
    <xf numFmtId="0" fontId="76" fillId="29" borderId="103" xfId="46" applyFont="1" applyFill="1" applyBorder="1"/>
    <xf numFmtId="42" fontId="2" fillId="29" borderId="103" xfId="46" applyNumberFormat="1" applyFill="1" applyBorder="1"/>
    <xf numFmtId="0" fontId="2" fillId="29" borderId="112" xfId="46" applyFill="1" applyBorder="1"/>
    <xf numFmtId="0" fontId="2" fillId="28" borderId="15" xfId="46" applyFill="1" applyBorder="1"/>
    <xf numFmtId="0" fontId="15" fillId="0" borderId="0" xfId="44" applyFont="1" applyAlignment="1">
      <alignment horizontal="left" vertical="top" wrapText="1"/>
    </xf>
    <xf numFmtId="0" fontId="17" fillId="0" borderId="0" xfId="44" quotePrefix="1" applyFont="1" applyAlignment="1">
      <alignment wrapText="1"/>
    </xf>
    <xf numFmtId="0" fontId="17" fillId="0" borderId="0" xfId="44" applyFont="1" applyAlignment="1">
      <alignment wrapText="1"/>
    </xf>
    <xf numFmtId="0" fontId="13" fillId="29" borderId="115" xfId="43" applyFont="1" applyFill="1" applyBorder="1" applyAlignment="1" applyProtection="1">
      <alignment horizontal="center" vertical="center" wrapText="1"/>
      <protection locked="0"/>
    </xf>
    <xf numFmtId="0" fontId="26" fillId="29" borderId="116" xfId="43" applyFont="1" applyFill="1" applyBorder="1" applyAlignment="1" applyProtection="1">
      <alignment horizontal="center" vertical="center" wrapText="1"/>
      <protection locked="0"/>
    </xf>
    <xf numFmtId="0" fontId="13" fillId="25" borderId="116" xfId="43" applyFont="1" applyFill="1" applyBorder="1" applyAlignment="1" applyProtection="1">
      <alignment horizontal="center" vertical="center" wrapText="1"/>
      <protection locked="0"/>
    </xf>
    <xf numFmtId="0" fontId="13" fillId="25" borderId="64" xfId="43" applyFont="1" applyFill="1" applyBorder="1" applyAlignment="1" applyProtection="1">
      <alignment horizontal="center" vertical="center" wrapText="1"/>
      <protection locked="0"/>
    </xf>
    <xf numFmtId="0" fontId="13" fillId="25" borderId="108" xfId="43" applyFont="1" applyFill="1" applyBorder="1" applyAlignment="1" applyProtection="1">
      <alignment horizontal="center" vertical="center" wrapText="1"/>
      <protection locked="0"/>
    </xf>
    <xf numFmtId="0" fontId="13" fillId="25" borderId="65" xfId="43" applyFont="1" applyFill="1" applyBorder="1" applyAlignment="1" applyProtection="1">
      <alignment horizontal="center" vertical="center" wrapText="1"/>
      <protection locked="0"/>
    </xf>
    <xf numFmtId="0" fontId="10" fillId="24" borderId="0" xfId="57" applyFont="1" applyFill="1" applyAlignment="1">
      <alignment horizontal="center" wrapText="1"/>
    </xf>
    <xf numFmtId="0" fontId="11" fillId="24" borderId="0" xfId="57" applyFont="1" applyFill="1" applyAlignment="1">
      <alignment horizontal="center"/>
    </xf>
    <xf numFmtId="0" fontId="25" fillId="24" borderId="0" xfId="57" applyFont="1" applyFill="1" applyAlignment="1">
      <alignment horizontal="center"/>
    </xf>
    <xf numFmtId="0" fontId="26" fillId="25" borderId="44" xfId="43" applyFont="1" applyFill="1" applyBorder="1" applyAlignment="1" applyProtection="1">
      <alignment horizontal="center" vertical="center" wrapText="1"/>
      <protection locked="0"/>
    </xf>
    <xf numFmtId="0" fontId="26" fillId="25" borderId="45" xfId="43" applyFont="1" applyFill="1" applyBorder="1" applyAlignment="1" applyProtection="1">
      <alignment horizontal="center" vertical="center" wrapText="1"/>
      <protection locked="0"/>
    </xf>
    <xf numFmtId="0" fontId="26" fillId="25" borderId="46" xfId="43" applyFont="1" applyFill="1" applyBorder="1" applyAlignment="1" applyProtection="1">
      <alignment horizontal="center" vertical="center" wrapText="1"/>
      <protection locked="0"/>
    </xf>
    <xf numFmtId="0" fontId="69" fillId="24" borderId="0" xfId="57" applyFont="1" applyFill="1" applyAlignment="1">
      <alignment horizontal="center" wrapText="1"/>
    </xf>
    <xf numFmtId="0" fontId="20" fillId="24" borderId="0" xfId="57" applyFont="1" applyFill="1" applyAlignment="1">
      <alignment horizontal="center" wrapText="1"/>
    </xf>
    <xf numFmtId="0" fontId="26" fillId="25" borderId="64" xfId="43" applyFont="1" applyFill="1" applyBorder="1" applyAlignment="1" applyProtection="1">
      <alignment horizontal="center" vertical="center" wrapText="1"/>
      <protection locked="0"/>
    </xf>
    <xf numFmtId="0" fontId="26" fillId="25" borderId="108" xfId="43" applyFont="1" applyFill="1" applyBorder="1" applyAlignment="1" applyProtection="1">
      <alignment horizontal="center" vertical="center" wrapText="1"/>
      <protection locked="0"/>
    </xf>
    <xf numFmtId="0" fontId="26" fillId="25" borderId="65" xfId="43" applyFont="1" applyFill="1" applyBorder="1" applyAlignment="1" applyProtection="1">
      <alignment horizontal="center" vertical="center" wrapText="1"/>
      <protection locked="0"/>
    </xf>
    <xf numFmtId="0" fontId="79" fillId="0" borderId="0" xfId="0" applyFont="1" applyAlignment="1">
      <alignment horizontal="center" wrapText="1"/>
    </xf>
    <xf numFmtId="0" fontId="79" fillId="0" borderId="0" xfId="0" applyFont="1" applyAlignment="1">
      <alignment horizontal="center"/>
    </xf>
    <xf numFmtId="0" fontId="75" fillId="0" borderId="0" xfId="0" applyFont="1"/>
    <xf numFmtId="0" fontId="75" fillId="0" borderId="44" xfId="0" applyFont="1" applyBorder="1" applyAlignment="1">
      <alignment horizontal="left" wrapText="1"/>
    </xf>
    <xf numFmtId="0" fontId="75" fillId="0" borderId="45" xfId="0" applyFont="1" applyBorder="1" applyAlignment="1">
      <alignment horizontal="left" wrapText="1"/>
    </xf>
    <xf numFmtId="0" fontId="75" fillId="0" borderId="46" xfId="0" applyFont="1" applyBorder="1" applyAlignment="1">
      <alignment horizontal="left" wrapText="1"/>
    </xf>
    <xf numFmtId="0" fontId="75" fillId="0" borderId="58" xfId="0" applyFont="1" applyBorder="1" applyAlignment="1">
      <alignment horizontal="left" wrapText="1"/>
    </xf>
    <xf numFmtId="0" fontId="75" fillId="0" borderId="59" xfId="0" applyFont="1" applyBorder="1" applyAlignment="1">
      <alignment horizontal="left" wrapText="1"/>
    </xf>
    <xf numFmtId="0" fontId="75" fillId="0" borderId="60" xfId="0" applyFont="1" applyBorder="1" applyAlignment="1">
      <alignment horizontal="left" wrapText="1"/>
    </xf>
    <xf numFmtId="0" fontId="0" fillId="0" borderId="0" xfId="0" applyAlignment="1">
      <alignment wrapText="1"/>
    </xf>
    <xf numFmtId="0" fontId="0" fillId="0" borderId="0" xfId="0" applyAlignment="1">
      <alignment horizontal="center" wrapText="1"/>
    </xf>
    <xf numFmtId="0" fontId="85" fillId="0" borderId="0" xfId="0" applyFont="1" applyAlignment="1">
      <alignment horizontal="center" wrapText="1"/>
    </xf>
    <xf numFmtId="0" fontId="0" fillId="32" borderId="117" xfId="0" applyFill="1" applyBorder="1" applyAlignment="1">
      <alignment horizontal="center" wrapText="1"/>
    </xf>
    <xf numFmtId="0" fontId="0" fillId="32" borderId="118" xfId="0" applyFill="1" applyBorder="1" applyAlignment="1">
      <alignment horizontal="center" wrapText="1"/>
    </xf>
    <xf numFmtId="0" fontId="0" fillId="32" borderId="28" xfId="0" applyFill="1" applyBorder="1" applyAlignment="1">
      <alignment horizontal="center" wrapText="1"/>
    </xf>
    <xf numFmtId="0" fontId="100" fillId="28" borderId="0" xfId="45" applyFont="1" applyFill="1"/>
    <xf numFmtId="168" fontId="80" fillId="32" borderId="117" xfId="28" applyNumberFormat="1" applyFont="1" applyFill="1" applyBorder="1" applyAlignment="1" applyProtection="1">
      <alignment horizontal="left" vertical="top" wrapText="1"/>
      <protection locked="0"/>
    </xf>
    <xf numFmtId="168" fontId="80" fillId="32" borderId="118" xfId="28" applyNumberFormat="1" applyFont="1" applyFill="1" applyBorder="1" applyAlignment="1" applyProtection="1">
      <alignment horizontal="left" vertical="top" wrapText="1"/>
      <protection locked="0"/>
    </xf>
    <xf numFmtId="168" fontId="80" fillId="32" borderId="28" xfId="28" applyNumberFormat="1" applyFont="1" applyFill="1" applyBorder="1" applyAlignment="1" applyProtection="1">
      <alignment horizontal="left" vertical="top" wrapText="1"/>
      <protection locked="0"/>
    </xf>
    <xf numFmtId="0" fontId="100" fillId="28" borderId="0" xfId="45" applyFont="1" applyFill="1" applyAlignment="1">
      <alignment horizontal="left" vertical="top" wrapText="1"/>
    </xf>
    <xf numFmtId="0" fontId="80" fillId="32" borderId="203" xfId="45" applyFont="1" applyFill="1" applyBorder="1" applyAlignment="1" applyProtection="1">
      <alignment horizontal="left" vertical="top"/>
      <protection locked="0"/>
    </xf>
    <xf numFmtId="0" fontId="80" fillId="32" borderId="201" xfId="45" applyFont="1" applyFill="1" applyBorder="1" applyAlignment="1" applyProtection="1">
      <alignment horizontal="left" vertical="top"/>
      <protection locked="0"/>
    </xf>
    <xf numFmtId="0" fontId="80" fillId="32" borderId="204" xfId="45" applyFont="1" applyFill="1" applyBorder="1" applyAlignment="1" applyProtection="1">
      <alignment horizontal="left" vertical="top"/>
      <protection locked="0"/>
    </xf>
    <xf numFmtId="0" fontId="80" fillId="32" borderId="202" xfId="45" applyFont="1" applyFill="1" applyBorder="1" applyAlignment="1" applyProtection="1">
      <alignment horizontal="left" vertical="top"/>
      <protection locked="0"/>
    </xf>
    <xf numFmtId="0" fontId="80" fillId="32" borderId="0" xfId="45" applyFont="1" applyFill="1" applyAlignment="1" applyProtection="1">
      <alignment horizontal="left" vertical="top"/>
      <protection locked="0"/>
    </xf>
    <xf numFmtId="0" fontId="80" fillId="32" borderId="197" xfId="45" applyFont="1" applyFill="1" applyBorder="1" applyAlignment="1" applyProtection="1">
      <alignment horizontal="left" vertical="top"/>
      <protection locked="0"/>
    </xf>
    <xf numFmtId="0" fontId="80" fillId="32" borderId="205" xfId="45" applyFont="1" applyFill="1" applyBorder="1" applyAlignment="1" applyProtection="1">
      <alignment horizontal="left" vertical="top"/>
      <protection locked="0"/>
    </xf>
    <xf numFmtId="0" fontId="80" fillId="32" borderId="119" xfId="45" applyFont="1" applyFill="1" applyBorder="1" applyAlignment="1" applyProtection="1">
      <alignment horizontal="left" vertical="top"/>
      <protection locked="0"/>
    </xf>
    <xf numFmtId="0" fontId="80" fillId="32" borderId="33" xfId="45" applyFont="1" applyFill="1" applyBorder="1" applyAlignment="1" applyProtection="1">
      <alignment horizontal="left" vertical="top"/>
      <protection locked="0"/>
    </xf>
    <xf numFmtId="0" fontId="100" fillId="28" borderId="0" xfId="45" applyFont="1" applyFill="1" applyAlignment="1">
      <alignment wrapText="1"/>
    </xf>
    <xf numFmtId="0" fontId="100" fillId="28" borderId="20" xfId="45" applyFont="1" applyFill="1" applyBorder="1"/>
    <xf numFmtId="0" fontId="104" fillId="28" borderId="0" xfId="45" applyFont="1" applyFill="1" applyAlignment="1">
      <alignment horizontal="left" wrapText="1"/>
    </xf>
    <xf numFmtId="168" fontId="80" fillId="32" borderId="117" xfId="28" applyNumberFormat="1" applyFont="1" applyFill="1" applyBorder="1" applyAlignment="1" applyProtection="1">
      <alignment horizontal="left" vertical="top"/>
      <protection locked="0"/>
    </xf>
    <xf numFmtId="168" fontId="80" fillId="32" borderId="118" xfId="28" applyNumberFormat="1" applyFont="1" applyFill="1" applyBorder="1" applyAlignment="1" applyProtection="1">
      <alignment horizontal="left" vertical="top"/>
      <protection locked="0"/>
    </xf>
    <xf numFmtId="168" fontId="80" fillId="32" borderId="28" xfId="28" applyNumberFormat="1" applyFont="1" applyFill="1" applyBorder="1" applyAlignment="1" applyProtection="1">
      <alignment horizontal="left" vertical="top"/>
      <protection locked="0"/>
    </xf>
    <xf numFmtId="0" fontId="79" fillId="28" borderId="0" xfId="45" applyFont="1" applyFill="1" applyAlignment="1">
      <alignment horizontal="center" wrapText="1"/>
    </xf>
    <xf numFmtId="0" fontId="79" fillId="28" borderId="0" xfId="45" applyFont="1" applyFill="1" applyAlignment="1">
      <alignment horizontal="center"/>
    </xf>
    <xf numFmtId="0" fontId="80" fillId="28" borderId="0" xfId="45" applyFont="1" applyFill="1" applyAlignment="1">
      <alignment vertical="top" wrapText="1"/>
    </xf>
    <xf numFmtId="0" fontId="80" fillId="28" borderId="20" xfId="45" applyFont="1" applyFill="1" applyBorder="1"/>
    <xf numFmtId="0" fontId="80" fillId="28" borderId="0" xfId="45" applyFont="1" applyFill="1"/>
    <xf numFmtId="44" fontId="80" fillId="32" borderId="117" xfId="28" applyFont="1" applyFill="1" applyBorder="1" applyAlignment="1" applyProtection="1">
      <alignment vertical="top" wrapText="1"/>
      <protection locked="0"/>
    </xf>
    <xf numFmtId="44" fontId="80" fillId="32" borderId="118" xfId="28" applyFont="1" applyFill="1" applyBorder="1" applyAlignment="1" applyProtection="1">
      <alignment vertical="top" wrapText="1"/>
      <protection locked="0"/>
    </xf>
    <xf numFmtId="44" fontId="80" fillId="32" borderId="28" xfId="28" applyFont="1" applyFill="1" applyBorder="1" applyAlignment="1" applyProtection="1">
      <alignment vertical="top" wrapText="1"/>
      <protection locked="0"/>
    </xf>
    <xf numFmtId="0" fontId="80" fillId="28" borderId="0" xfId="45" applyFont="1" applyFill="1" applyAlignment="1">
      <alignment horizontal="left" vertical="top" wrapText="1"/>
    </xf>
    <xf numFmtId="0" fontId="2" fillId="28" borderId="0" xfId="46" applyFill="1" applyAlignment="1">
      <alignment horizontal="center" vertical="top" wrapText="1"/>
    </xf>
    <xf numFmtId="0" fontId="2" fillId="28" borderId="0" xfId="46" applyFill="1" applyAlignment="1">
      <alignment horizontal="left" textRotation="90" wrapText="1"/>
    </xf>
    <xf numFmtId="0" fontId="2" fillId="28" borderId="119" xfId="46" applyFill="1" applyBorder="1" applyAlignment="1">
      <alignment horizontal="left" textRotation="90" wrapText="1"/>
    </xf>
    <xf numFmtId="0" fontId="2" fillId="28" borderId="0" xfId="46" applyFill="1" applyAlignment="1">
      <alignment textRotation="90"/>
    </xf>
    <xf numFmtId="0" fontId="2" fillId="28" borderId="119" xfId="46" applyFill="1" applyBorder="1" applyAlignment="1">
      <alignment textRotation="90"/>
    </xf>
    <xf numFmtId="0" fontId="2" fillId="28" borderId="102" xfId="46" applyFill="1" applyBorder="1" applyAlignment="1">
      <alignment horizontal="left"/>
    </xf>
    <xf numFmtId="0" fontId="2" fillId="28" borderId="20" xfId="46" applyFill="1" applyBorder="1" applyAlignment="1">
      <alignment horizontal="left"/>
    </xf>
    <xf numFmtId="0" fontId="2" fillId="28" borderId="120" xfId="46" applyFill="1" applyBorder="1" applyAlignment="1">
      <alignment horizontal="left"/>
    </xf>
    <xf numFmtId="0" fontId="2" fillId="28" borderId="0" xfId="46" applyFill="1" applyAlignment="1">
      <alignment horizontal="left" textRotation="90"/>
    </xf>
    <xf numFmtId="0" fontId="0" fillId="0" borderId="0" xfId="0"/>
    <xf numFmtId="0" fontId="0" fillId="0" borderId="119" xfId="0" applyBorder="1"/>
    <xf numFmtId="0" fontId="9" fillId="0" borderId="0" xfId="42" applyFont="1" applyAlignment="1" applyProtection="1">
      <alignment vertical="center" wrapText="1"/>
      <protection locked="0"/>
    </xf>
    <xf numFmtId="0" fontId="2" fillId="0" borderId="0" xfId="42" applyAlignment="1" applyProtection="1">
      <alignment vertical="center" wrapText="1"/>
      <protection locked="0"/>
    </xf>
    <xf numFmtId="0" fontId="29" fillId="0" borderId="0" xfId="42" applyFont="1" applyAlignment="1" applyProtection="1">
      <alignment horizontal="center" vertical="center"/>
      <protection locked="0"/>
    </xf>
    <xf numFmtId="0" fontId="2" fillId="0" borderId="0" xfId="42" applyAlignment="1" applyProtection="1">
      <alignment vertical="center"/>
      <protection locked="0"/>
    </xf>
    <xf numFmtId="0" fontId="2" fillId="0" borderId="0" xfId="42" applyAlignment="1" applyProtection="1">
      <alignment horizontal="left" vertical="center" wrapText="1"/>
      <protection locked="0"/>
    </xf>
    <xf numFmtId="0" fontId="32" fillId="0" borderId="0" xfId="42" applyFont="1" applyAlignment="1" applyProtection="1">
      <alignment vertical="center" wrapText="1"/>
      <protection locked="0"/>
    </xf>
    <xf numFmtId="0" fontId="32" fillId="0" borderId="0" xfId="42" applyFont="1" applyAlignment="1" applyProtection="1">
      <alignment horizontal="center" vertical="center" wrapText="1"/>
      <protection locked="0"/>
    </xf>
    <xf numFmtId="0" fontId="8" fillId="0" borderId="0" xfId="42" applyFont="1" applyAlignment="1" applyProtection="1">
      <alignment vertical="center" wrapText="1"/>
      <protection locked="0"/>
    </xf>
    <xf numFmtId="0" fontId="8" fillId="0" borderId="0" xfId="42" applyFont="1" applyAlignment="1" applyProtection="1">
      <alignment horizontal="center" vertical="center" wrapText="1"/>
      <protection locked="0"/>
    </xf>
    <xf numFmtId="0" fontId="9" fillId="0" borderId="0" xfId="42" applyFont="1" applyAlignment="1" applyProtection="1">
      <alignment horizontal="center" vertical="center" wrapText="1"/>
      <protection locked="0"/>
    </xf>
    <xf numFmtId="0" fontId="6" fillId="0" borderId="0" xfId="38" applyFill="1" applyBorder="1" applyAlignment="1" applyProtection="1">
      <alignment vertical="center" wrapText="1"/>
      <protection locked="0"/>
    </xf>
    <xf numFmtId="0" fontId="2" fillId="0" borderId="0" xfId="42" applyAlignment="1" applyProtection="1">
      <alignment horizontal="center" vertical="center" wrapText="1"/>
      <protection locked="0"/>
    </xf>
    <xf numFmtId="0" fontId="67" fillId="0" borderId="0" xfId="42" applyFont="1" applyAlignment="1" applyProtection="1">
      <alignment horizontal="left" vertical="center" wrapText="1"/>
      <protection locked="0"/>
    </xf>
    <xf numFmtId="0" fontId="66" fillId="0" borderId="0" xfId="42" applyFont="1" applyAlignment="1" applyProtection="1">
      <alignment horizontal="left" vertical="center" wrapText="1"/>
      <protection locked="0"/>
    </xf>
    <xf numFmtId="0" fontId="39" fillId="0" borderId="0" xfId="42" applyFont="1" applyAlignment="1" applyProtection="1">
      <alignment vertical="center" wrapText="1"/>
      <protection locked="0"/>
    </xf>
    <xf numFmtId="0" fontId="78" fillId="0" borderId="0" xfId="46" applyFont="1" applyAlignment="1">
      <alignment horizontal="center" vertical="center" wrapText="1"/>
    </xf>
    <xf numFmtId="0" fontId="78" fillId="0" borderId="0" xfId="46" applyFont="1" applyAlignment="1">
      <alignment horizontal="center" vertical="center"/>
    </xf>
    <xf numFmtId="0" fontId="32" fillId="0" borderId="0" xfId="46" applyFont="1" applyAlignment="1">
      <alignment horizontal="center" vertical="center" wrapText="1"/>
    </xf>
    <xf numFmtId="0" fontId="8" fillId="0" borderId="0" xfId="46" applyFont="1" applyAlignment="1">
      <alignment horizontal="center" vertical="center" wrapText="1"/>
    </xf>
    <xf numFmtId="0" fontId="2" fillId="28" borderId="0" xfId="42" applyFill="1" applyAlignment="1">
      <alignment horizontal="center" wrapText="1"/>
    </xf>
    <xf numFmtId="0" fontId="15" fillId="29" borderId="203" xfId="44" applyFont="1" applyFill="1" applyBorder="1" applyAlignment="1">
      <alignment horizontal="left" vertical="top"/>
    </xf>
    <xf numFmtId="0" fontId="15" fillId="29" borderId="201" xfId="44" applyFont="1" applyFill="1" applyBorder="1" applyAlignment="1">
      <alignment horizontal="left" vertical="top"/>
    </xf>
    <xf numFmtId="0" fontId="15" fillId="29" borderId="204" xfId="44" applyFont="1" applyFill="1" applyBorder="1" applyAlignment="1">
      <alignment horizontal="left" vertical="top"/>
    </xf>
    <xf numFmtId="0" fontId="15" fillId="29" borderId="205" xfId="44" applyFont="1" applyFill="1" applyBorder="1" applyAlignment="1">
      <alignment horizontal="left" vertical="top"/>
    </xf>
    <xf numFmtId="0" fontId="15" fillId="29" borderId="119" xfId="44" applyFont="1" applyFill="1" applyBorder="1" applyAlignment="1">
      <alignment horizontal="left" vertical="top"/>
    </xf>
    <xf numFmtId="0" fontId="15" fillId="29" borderId="33" xfId="44" applyFont="1" applyFill="1" applyBorder="1" applyAlignment="1">
      <alignment horizontal="left" vertical="top"/>
    </xf>
    <xf numFmtId="0" fontId="35" fillId="0" borderId="0" xfId="42" applyFont="1" applyAlignment="1">
      <alignment horizontal="left" vertical="center" wrapText="1"/>
    </xf>
    <xf numFmtId="0" fontId="35" fillId="0" borderId="0" xfId="42" applyFont="1" applyAlignment="1" applyProtection="1">
      <alignment horizontal="left" vertical="center" wrapText="1"/>
      <protection locked="0"/>
    </xf>
    <xf numFmtId="0" fontId="35" fillId="0" borderId="0" xfId="42" applyFont="1" applyAlignment="1">
      <alignment horizontal="left" vertical="top" wrapText="1"/>
    </xf>
    <xf numFmtId="0" fontId="35" fillId="0" borderId="0" xfId="42" applyFont="1" applyAlignment="1">
      <alignment horizontal="left" vertical="top"/>
    </xf>
    <xf numFmtId="0" fontId="30" fillId="0" borderId="0" xfId="42" applyFont="1" applyAlignment="1" applyProtection="1">
      <alignment vertical="center"/>
      <protection locked="0"/>
    </xf>
    <xf numFmtId="0" fontId="2" fillId="0" borderId="0" xfId="42" applyFont="1" applyAlignment="1" applyProtection="1">
      <alignment vertical="center"/>
      <protection locked="0"/>
    </xf>
    <xf numFmtId="0" fontId="2" fillId="0" borderId="0" xfId="42" applyFont="1" applyAlignment="1" applyProtection="1">
      <alignment vertical="center" wrapText="1"/>
      <protection locked="0"/>
    </xf>
    <xf numFmtId="0" fontId="9" fillId="0" borderId="0" xfId="42" applyFont="1" applyAlignment="1">
      <alignment vertical="top" wrapText="1"/>
    </xf>
    <xf numFmtId="0" fontId="35" fillId="0" borderId="0" xfId="42" applyFont="1" applyAlignment="1">
      <alignment vertical="center"/>
    </xf>
    <xf numFmtId="0" fontId="30" fillId="0" borderId="0" xfId="42" applyFont="1" applyAlignment="1">
      <alignment vertical="center"/>
    </xf>
    <xf numFmtId="0" fontId="106" fillId="0" borderId="0" xfId="42" applyFont="1" applyAlignment="1" applyProtection="1">
      <alignment horizontal="center" vertical="center" wrapText="1"/>
      <protection locked="0"/>
    </xf>
    <xf numFmtId="0" fontId="35" fillId="0" borderId="0" xfId="42" applyFont="1" applyAlignment="1">
      <alignment horizontal="left" vertical="top" wrapText="1"/>
    </xf>
  </cellXfs>
  <cellStyles count="6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3" xfId="44" xr:uid="{00000000-0005-0000-0000-00002C000000}"/>
    <cellStyle name="Normal 2 3 2" xfId="45" xr:uid="{00000000-0005-0000-0000-00002D000000}"/>
    <cellStyle name="Normal 2 3 3" xfId="46" xr:uid="{00000000-0005-0000-0000-00002E000000}"/>
    <cellStyle name="Normal 2 3 3 2" xfId="47" xr:uid="{00000000-0005-0000-0000-00002F000000}"/>
    <cellStyle name="Normal 2 4" xfId="48" xr:uid="{00000000-0005-0000-0000-000030000000}"/>
    <cellStyle name="Normal 3" xfId="49" xr:uid="{00000000-0005-0000-0000-000031000000}"/>
    <cellStyle name="Normal 4" xfId="50" xr:uid="{00000000-0005-0000-0000-000032000000}"/>
    <cellStyle name="Normal 4 2" xfId="51" xr:uid="{00000000-0005-0000-0000-000033000000}"/>
    <cellStyle name="Normal 5" xfId="52" xr:uid="{00000000-0005-0000-0000-000034000000}"/>
    <cellStyle name="Normal 5 2" xfId="53" xr:uid="{00000000-0005-0000-0000-000035000000}"/>
    <cellStyle name="Normal 5 2 2" xfId="54" xr:uid="{00000000-0005-0000-0000-000036000000}"/>
    <cellStyle name="Normal 6" xfId="55" xr:uid="{00000000-0005-0000-0000-000037000000}"/>
    <cellStyle name="Normal_prelim oper pro forma" xfId="56" xr:uid="{00000000-0005-0000-0000-000038000000}"/>
    <cellStyle name="Normal_Unit Info by Building" xfId="57" xr:uid="{00000000-0005-0000-0000-000039000000}"/>
    <cellStyle name="Note 2" xfId="58" xr:uid="{00000000-0005-0000-0000-00003A000000}"/>
    <cellStyle name="Output 2" xfId="59" xr:uid="{00000000-0005-0000-0000-00003B000000}"/>
    <cellStyle name="Percent" xfId="60" builtinId="5"/>
    <cellStyle name="Percent 2" xfId="61" xr:uid="{00000000-0005-0000-0000-00003D000000}"/>
    <cellStyle name="Percent 3" xfId="62" xr:uid="{00000000-0005-0000-0000-00003E000000}"/>
    <cellStyle name="Percent 3 2" xfId="63" xr:uid="{00000000-0005-0000-0000-00003F000000}"/>
    <cellStyle name="Title 2" xfId="64" xr:uid="{00000000-0005-0000-0000-000040000000}"/>
    <cellStyle name="Total 2" xfId="65" xr:uid="{00000000-0005-0000-0000-000041000000}"/>
    <cellStyle name="Warning Text 2" xfId="66" xr:uid="{00000000-0005-0000-0000-000042000000}"/>
  </cellStyles>
  <dxfs count="3">
    <dxf>
      <font>
        <b/>
        <i val="0"/>
        <color rgb="FFFF0000"/>
      </font>
      <fill>
        <patternFill>
          <bgColor rgb="FFFFFF00"/>
        </patternFill>
      </fill>
    </dxf>
    <dxf>
      <fill>
        <patternFill patternType="solid">
          <bgColor rgb="FFFFFFCC"/>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hair">
          <color auto="1"/>
        </vertical>
        <horizontal style="hair">
          <color auto="1"/>
        </horizontal>
      </border>
    </dxf>
  </dxfs>
  <tableStyles count="1" defaultTableStyle="TableStyleMedium9" defaultPivotStyle="PivotStyleLight16">
    <tableStyle name="Table Style 1" pivot="0" count="2" xr9:uid="{1E872199-BB81-4528-AE27-6472D9120AF3}">
      <tableStyleElement type="wholeTable" dxfId="2"/>
      <tableStyleElement type="headerRow" dxfId="1"/>
    </tableStyle>
  </tableStyles>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27"/>
  <sheetViews>
    <sheetView topLeftCell="A4" zoomScale="115" zoomScaleNormal="115" workbookViewId="0">
      <selection activeCell="H124" sqref="H124"/>
    </sheetView>
  </sheetViews>
  <sheetFormatPr defaultColWidth="9.109375" defaultRowHeight="10.199999999999999"/>
  <cols>
    <col min="1" max="1" width="1.33203125" style="442" customWidth="1"/>
    <col min="2" max="2" width="9" style="442" customWidth="1"/>
    <col min="3" max="4" width="20.109375" style="442" customWidth="1"/>
    <col min="5" max="5" width="1.88671875" style="442" customWidth="1"/>
    <col min="6" max="6" width="19.6640625" style="442" customWidth="1"/>
    <col min="7" max="7" width="12.6640625" style="442" customWidth="1"/>
    <col min="8" max="8" width="15.6640625" style="442" customWidth="1"/>
    <col min="9" max="9" width="3" style="442" customWidth="1"/>
    <col min="10" max="16384" width="9.109375" style="442"/>
  </cols>
  <sheetData>
    <row r="1" spans="2:10" ht="84.75" customHeight="1" thickBot="1">
      <c r="B1" s="746" t="s">
        <v>301</v>
      </c>
      <c r="C1" s="747"/>
      <c r="D1" s="747"/>
      <c r="E1" s="747"/>
      <c r="F1" s="747"/>
      <c r="G1" s="747"/>
      <c r="H1" s="748"/>
    </row>
    <row r="2" spans="2:10" ht="19.5" customHeight="1" thickBot="1">
      <c r="B2" s="443"/>
      <c r="C2" s="443"/>
      <c r="D2" s="443"/>
      <c r="E2" s="443"/>
      <c r="F2" s="443"/>
      <c r="G2" s="443"/>
      <c r="H2" s="443"/>
      <c r="I2" s="443"/>
      <c r="J2" s="443"/>
    </row>
    <row r="3" spans="2:10" s="445" customFormat="1" ht="15.75" customHeight="1" thickBot="1">
      <c r="B3" s="749" t="s">
        <v>300</v>
      </c>
      <c r="C3" s="750"/>
      <c r="D3" s="750"/>
      <c r="E3" s="750"/>
      <c r="F3" s="750"/>
      <c r="G3" s="750"/>
      <c r="H3" s="751"/>
      <c r="I3" s="444"/>
      <c r="J3" s="444"/>
    </row>
    <row r="4" spans="2:10" ht="10.8" thickBot="1">
      <c r="B4" s="443"/>
      <c r="C4" s="443"/>
      <c r="D4" s="443"/>
      <c r="E4" s="443"/>
      <c r="F4" s="443"/>
      <c r="G4" s="443"/>
      <c r="H4" s="443"/>
      <c r="I4" s="443"/>
      <c r="J4" s="446"/>
    </row>
    <row r="5" spans="2:10" ht="14.4">
      <c r="B5" s="443"/>
      <c r="C5" s="443"/>
      <c r="D5" s="443"/>
      <c r="E5" s="443"/>
      <c r="F5" s="752" t="s">
        <v>253</v>
      </c>
      <c r="G5" s="753"/>
      <c r="H5" s="754"/>
      <c r="I5" s="443"/>
      <c r="J5" s="443"/>
    </row>
    <row r="6" spans="2:10" ht="14.4">
      <c r="B6" s="443"/>
      <c r="C6" s="443"/>
      <c r="D6" s="443"/>
      <c r="E6" s="443"/>
      <c r="F6" s="755" t="s">
        <v>254</v>
      </c>
      <c r="G6" s="761" t="s">
        <v>13</v>
      </c>
      <c r="H6" s="762"/>
      <c r="I6" s="443"/>
      <c r="J6" s="443"/>
    </row>
    <row r="7" spans="2:10">
      <c r="B7" s="447"/>
      <c r="C7" s="443"/>
      <c r="D7" s="443"/>
      <c r="E7" s="448"/>
      <c r="F7" s="756"/>
      <c r="G7" s="763" t="s">
        <v>12</v>
      </c>
      <c r="H7" s="766" t="s">
        <v>255</v>
      </c>
      <c r="I7" s="443"/>
      <c r="J7" s="443"/>
    </row>
    <row r="8" spans="2:10">
      <c r="B8" s="443"/>
      <c r="C8" s="449"/>
      <c r="D8" s="449"/>
      <c r="E8" s="448"/>
      <c r="F8" s="756"/>
      <c r="G8" s="764"/>
      <c r="H8" s="767"/>
      <c r="I8" s="443"/>
      <c r="J8" s="443"/>
    </row>
    <row r="9" spans="2:10">
      <c r="B9" s="443"/>
      <c r="C9" s="449"/>
      <c r="D9" s="449"/>
      <c r="E9" s="448"/>
      <c r="F9" s="756"/>
      <c r="G9" s="764"/>
      <c r="H9" s="767"/>
      <c r="I9" s="443"/>
      <c r="J9" s="443"/>
    </row>
    <row r="10" spans="2:10" ht="10.8" thickBot="1">
      <c r="B10" s="443"/>
      <c r="C10" s="450"/>
      <c r="D10" s="450"/>
      <c r="E10" s="451"/>
      <c r="F10" s="757"/>
      <c r="G10" s="765"/>
      <c r="H10" s="768"/>
      <c r="I10" s="443"/>
      <c r="J10" s="443"/>
    </row>
    <row r="11" spans="2:10" ht="15.75" customHeight="1" thickBot="1">
      <c r="B11" s="452" t="s">
        <v>11</v>
      </c>
      <c r="C11" s="450"/>
      <c r="D11" s="450"/>
      <c r="E11" s="451"/>
      <c r="F11" s="453"/>
      <c r="G11" s="454"/>
      <c r="H11" s="454"/>
      <c r="I11" s="443"/>
      <c r="J11" s="443"/>
    </row>
    <row r="12" spans="2:10" ht="15.75" customHeight="1">
      <c r="B12" s="455" t="s">
        <v>10</v>
      </c>
      <c r="C12" s="456"/>
      <c r="D12" s="457"/>
      <c r="E12" s="458"/>
      <c r="F12" s="387">
        <v>0</v>
      </c>
      <c r="G12" s="459"/>
      <c r="H12" s="758"/>
      <c r="I12" s="443"/>
      <c r="J12" s="443"/>
    </row>
    <row r="13" spans="2:10" ht="15.75" customHeight="1">
      <c r="B13" s="460" t="s">
        <v>9</v>
      </c>
      <c r="C13" s="461"/>
      <c r="D13" s="449"/>
      <c r="E13" s="443"/>
      <c r="F13" s="388">
        <v>0</v>
      </c>
      <c r="G13" s="333"/>
      <c r="H13" s="759"/>
      <c r="I13" s="443"/>
      <c r="J13" s="443"/>
    </row>
    <row r="14" spans="2:10" ht="15.75" customHeight="1">
      <c r="B14" s="462" t="s">
        <v>166</v>
      </c>
      <c r="C14" s="449"/>
      <c r="D14" s="449"/>
      <c r="E14" s="448"/>
      <c r="F14" s="389">
        <v>0</v>
      </c>
      <c r="G14" s="334"/>
      <c r="H14" s="759"/>
      <c r="I14" s="443"/>
      <c r="J14" s="443"/>
    </row>
    <row r="15" spans="2:10" ht="15.75" customHeight="1">
      <c r="B15" s="462" t="s">
        <v>167</v>
      </c>
      <c r="C15" s="449"/>
      <c r="D15" s="449"/>
      <c r="E15" s="448"/>
      <c r="F15" s="389">
        <v>0</v>
      </c>
      <c r="G15" s="334"/>
      <c r="H15" s="759"/>
      <c r="I15" s="443"/>
      <c r="J15" s="443"/>
    </row>
    <row r="16" spans="2:10" ht="15.75" customHeight="1">
      <c r="B16" s="460" t="s">
        <v>256</v>
      </c>
      <c r="C16" s="449"/>
      <c r="D16" s="449"/>
      <c r="E16" s="448"/>
      <c r="F16" s="389">
        <v>0</v>
      </c>
      <c r="G16" s="334"/>
      <c r="H16" s="759"/>
      <c r="I16" s="443"/>
      <c r="J16" s="443"/>
    </row>
    <row r="17" spans="2:10" ht="15.75" customHeight="1">
      <c r="B17" s="460" t="s">
        <v>108</v>
      </c>
      <c r="C17" s="740"/>
      <c r="D17" s="741"/>
      <c r="E17" s="448"/>
      <c r="F17" s="390">
        <v>0</v>
      </c>
      <c r="G17" s="335"/>
      <c r="H17" s="760"/>
      <c r="I17" s="443"/>
      <c r="J17" s="443"/>
    </row>
    <row r="18" spans="2:10" ht="15.75" customHeight="1" thickBot="1">
      <c r="B18" s="737" t="s">
        <v>0</v>
      </c>
      <c r="C18" s="737"/>
      <c r="D18" s="737"/>
      <c r="E18" s="448"/>
      <c r="F18" s="376">
        <f>SUM(F12:F17)</f>
        <v>0</v>
      </c>
      <c r="G18" s="378">
        <f>SUM(G12:G17)</f>
        <v>0</v>
      </c>
      <c r="H18" s="381">
        <f>SUM(H12:H17)</f>
        <v>0</v>
      </c>
      <c r="I18" s="463"/>
      <c r="J18" s="443"/>
    </row>
    <row r="19" spans="2:10" ht="3.75" customHeight="1">
      <c r="B19" s="449"/>
      <c r="C19" s="449"/>
      <c r="D19" s="449"/>
      <c r="E19" s="448"/>
      <c r="F19" s="464"/>
      <c r="G19" s="464"/>
      <c r="H19" s="464"/>
      <c r="I19" s="443"/>
      <c r="J19" s="443"/>
    </row>
    <row r="20" spans="2:10" ht="15.75" customHeight="1" thickBot="1">
      <c r="B20" s="452" t="s">
        <v>258</v>
      </c>
      <c r="C20" s="450"/>
      <c r="D20" s="450"/>
      <c r="E20" s="449"/>
      <c r="F20" s="465"/>
      <c r="G20" s="464"/>
      <c r="H20" s="464"/>
      <c r="I20" s="443"/>
      <c r="J20" s="443"/>
    </row>
    <row r="21" spans="2:10" ht="15.75" customHeight="1">
      <c r="B21" s="466" t="s">
        <v>8</v>
      </c>
      <c r="C21" s="457"/>
      <c r="D21" s="457"/>
      <c r="E21" s="467"/>
      <c r="F21" s="391">
        <v>0</v>
      </c>
      <c r="G21" s="324"/>
      <c r="H21" s="325"/>
      <c r="I21" s="443"/>
      <c r="J21" s="443"/>
    </row>
    <row r="22" spans="2:10" ht="15.75" customHeight="1">
      <c r="B22" s="462" t="s">
        <v>7</v>
      </c>
      <c r="C22" s="443"/>
      <c r="D22" s="449"/>
      <c r="E22" s="443"/>
      <c r="F22" s="389">
        <v>0</v>
      </c>
      <c r="G22" s="326"/>
      <c r="H22" s="327"/>
      <c r="I22" s="443"/>
      <c r="J22" s="443"/>
    </row>
    <row r="23" spans="2:10" ht="15.75" customHeight="1">
      <c r="B23" s="462" t="s">
        <v>259</v>
      </c>
      <c r="C23" s="443"/>
      <c r="D23" s="449"/>
      <c r="E23" s="443"/>
      <c r="F23" s="389">
        <v>0</v>
      </c>
      <c r="G23" s="326"/>
      <c r="H23" s="327"/>
      <c r="I23" s="443"/>
      <c r="J23" s="443"/>
    </row>
    <row r="24" spans="2:10" ht="15.75" customHeight="1">
      <c r="B24" s="462" t="s">
        <v>326</v>
      </c>
      <c r="C24" s="443"/>
      <c r="D24" s="449"/>
      <c r="E24" s="443"/>
      <c r="F24" s="389">
        <v>0</v>
      </c>
      <c r="G24" s="326"/>
      <c r="H24" s="327"/>
      <c r="I24" s="443"/>
      <c r="J24" s="443"/>
    </row>
    <row r="25" spans="2:10" ht="15.75" customHeight="1">
      <c r="B25" s="462" t="s">
        <v>327</v>
      </c>
      <c r="C25" s="443"/>
      <c r="D25" s="449"/>
      <c r="E25" s="443"/>
      <c r="F25" s="389">
        <v>0</v>
      </c>
      <c r="G25" s="326"/>
      <c r="H25" s="327"/>
      <c r="I25" s="443"/>
      <c r="J25" s="443"/>
    </row>
    <row r="26" spans="2:10" ht="15.75" customHeight="1">
      <c r="B26" s="462" t="s">
        <v>331</v>
      </c>
      <c r="C26" s="443"/>
      <c r="D26" s="449"/>
      <c r="E26" s="443"/>
      <c r="F26" s="389">
        <v>0</v>
      </c>
      <c r="G26" s="326"/>
      <c r="H26" s="327"/>
      <c r="I26" s="443"/>
      <c r="J26" s="443"/>
    </row>
    <row r="27" spans="2:10" ht="15.75" customHeight="1">
      <c r="B27" s="462" t="s">
        <v>332</v>
      </c>
      <c r="C27" s="443"/>
      <c r="D27" s="449"/>
      <c r="E27" s="443"/>
      <c r="F27" s="389">
        <v>0</v>
      </c>
      <c r="G27" s="326"/>
      <c r="H27" s="327"/>
      <c r="I27" s="443"/>
      <c r="J27" s="443"/>
    </row>
    <row r="28" spans="2:10" ht="15.75" customHeight="1">
      <c r="B28" s="462" t="s">
        <v>5</v>
      </c>
      <c r="C28" s="449"/>
      <c r="D28" s="449"/>
      <c r="E28" s="443"/>
      <c r="F28" s="389">
        <v>0</v>
      </c>
      <c r="G28" s="326"/>
      <c r="H28" s="327"/>
      <c r="I28" s="443"/>
      <c r="J28" s="443"/>
    </row>
    <row r="29" spans="2:10" ht="15.75" customHeight="1">
      <c r="B29" s="462" t="s">
        <v>260</v>
      </c>
      <c r="C29" s="449"/>
      <c r="D29" s="449"/>
      <c r="E29" s="443"/>
      <c r="F29" s="389">
        <v>0</v>
      </c>
      <c r="G29" s="326"/>
      <c r="H29" s="327"/>
      <c r="I29" s="443"/>
      <c r="J29" s="443"/>
    </row>
    <row r="30" spans="2:10" ht="15.75" customHeight="1">
      <c r="B30" s="462" t="s">
        <v>261</v>
      </c>
      <c r="C30" s="449"/>
      <c r="D30" s="449"/>
      <c r="E30" s="468"/>
      <c r="F30" s="389">
        <v>0</v>
      </c>
      <c r="G30" s="774"/>
      <c r="H30" s="775"/>
      <c r="I30" s="443"/>
      <c r="J30" s="443"/>
    </row>
    <row r="31" spans="2:10" ht="15.75" customHeight="1">
      <c r="B31" s="462" t="s">
        <v>168</v>
      </c>
      <c r="C31" s="449"/>
      <c r="D31" s="449"/>
      <c r="E31" s="468"/>
      <c r="F31" s="389">
        <v>0</v>
      </c>
      <c r="G31" s="336"/>
      <c r="H31" s="337"/>
      <c r="I31" s="443"/>
      <c r="J31" s="443"/>
    </row>
    <row r="32" spans="2:10" ht="15.75" customHeight="1">
      <c r="B32" s="462" t="s">
        <v>169</v>
      </c>
      <c r="C32" s="449"/>
      <c r="D32" s="449"/>
      <c r="E32" s="468"/>
      <c r="F32" s="389">
        <v>0</v>
      </c>
      <c r="G32" s="326"/>
      <c r="H32" s="327"/>
      <c r="I32" s="443"/>
      <c r="J32" s="443"/>
    </row>
    <row r="33" spans="2:10" ht="15.75" customHeight="1">
      <c r="B33" s="462" t="s">
        <v>262</v>
      </c>
      <c r="C33" s="443"/>
      <c r="D33" s="468"/>
      <c r="E33" s="469"/>
      <c r="F33" s="389">
        <v>0</v>
      </c>
      <c r="G33" s="326"/>
      <c r="H33" s="327"/>
      <c r="I33" s="443"/>
      <c r="J33" s="443"/>
    </row>
    <row r="34" spans="2:10" ht="15.75" customHeight="1">
      <c r="B34" s="462" t="s">
        <v>170</v>
      </c>
      <c r="C34" s="449"/>
      <c r="D34" s="449"/>
      <c r="E34" s="443"/>
      <c r="F34" s="389">
        <v>0</v>
      </c>
      <c r="G34" s="326"/>
      <c r="H34" s="327"/>
      <c r="I34" s="443"/>
      <c r="J34" s="443"/>
    </row>
    <row r="35" spans="2:10" ht="15.75" customHeight="1">
      <c r="B35" s="462" t="s">
        <v>6</v>
      </c>
      <c r="C35" s="449"/>
      <c r="D35" s="449"/>
      <c r="E35" s="443"/>
      <c r="F35" s="389">
        <v>0</v>
      </c>
      <c r="G35" s="326"/>
      <c r="H35" s="327"/>
      <c r="I35" s="443"/>
      <c r="J35" s="443"/>
    </row>
    <row r="36" spans="2:10" ht="15.75" customHeight="1">
      <c r="B36" s="460" t="s">
        <v>108</v>
      </c>
      <c r="C36" s="740"/>
      <c r="D36" s="741"/>
      <c r="E36" s="468"/>
      <c r="F36" s="389">
        <v>0</v>
      </c>
      <c r="G36" s="326"/>
      <c r="H36" s="327"/>
      <c r="I36" s="443"/>
      <c r="J36" s="443"/>
    </row>
    <row r="37" spans="2:10" ht="15.75" customHeight="1" thickBot="1">
      <c r="B37" s="737" t="s">
        <v>0</v>
      </c>
      <c r="C37" s="737"/>
      <c r="D37" s="737"/>
      <c r="E37" s="449"/>
      <c r="F37" s="377">
        <f>SUM(F21:F36)</f>
        <v>0</v>
      </c>
      <c r="G37" s="378">
        <f>SUM(G21:G36)</f>
        <v>0</v>
      </c>
      <c r="H37" s="379">
        <f>SUM(H21:H36)</f>
        <v>0</v>
      </c>
      <c r="I37" s="443"/>
      <c r="J37" s="443"/>
    </row>
    <row r="38" spans="2:10" ht="3.75" customHeight="1">
      <c r="B38" s="449"/>
      <c r="C38" s="449"/>
      <c r="D38" s="449"/>
      <c r="E38" s="449"/>
      <c r="F38" s="464"/>
      <c r="G38" s="464"/>
      <c r="H38" s="464"/>
      <c r="I38" s="443"/>
      <c r="J38" s="443"/>
    </row>
    <row r="39" spans="2:10" ht="15.75" customHeight="1" thickBot="1">
      <c r="B39" s="470" t="s">
        <v>263</v>
      </c>
      <c r="C39" s="470"/>
      <c r="D39" s="470"/>
      <c r="E39" s="470"/>
      <c r="F39" s="464"/>
      <c r="G39" s="471"/>
      <c r="H39" s="471"/>
      <c r="I39" s="443"/>
      <c r="J39" s="443"/>
    </row>
    <row r="40" spans="2:10" ht="15.75" customHeight="1">
      <c r="B40" s="466" t="s">
        <v>264</v>
      </c>
      <c r="C40" s="457"/>
      <c r="D40" s="472"/>
      <c r="E40" s="473"/>
      <c r="F40" s="387">
        <v>0</v>
      </c>
      <c r="G40" s="776"/>
      <c r="H40" s="758"/>
      <c r="I40" s="443"/>
      <c r="J40" s="443"/>
    </row>
    <row r="41" spans="2:10" ht="15.75" customHeight="1">
      <c r="B41" s="462" t="s">
        <v>3</v>
      </c>
      <c r="C41" s="449"/>
      <c r="D41" s="449"/>
      <c r="E41" s="448"/>
      <c r="F41" s="389">
        <v>0</v>
      </c>
      <c r="G41" s="336"/>
      <c r="H41" s="337"/>
      <c r="I41" s="443"/>
      <c r="J41" s="443"/>
    </row>
    <row r="42" spans="2:10" ht="15.75" customHeight="1">
      <c r="B42" s="462" t="s">
        <v>265</v>
      </c>
      <c r="C42" s="449"/>
      <c r="D42" s="449"/>
      <c r="E42" s="448"/>
      <c r="F42" s="389">
        <v>0</v>
      </c>
      <c r="G42" s="326"/>
      <c r="H42" s="327"/>
      <c r="I42" s="443"/>
      <c r="J42" s="443"/>
    </row>
    <row r="43" spans="2:10" ht="15.75" customHeight="1">
      <c r="B43" s="462" t="s">
        <v>266</v>
      </c>
      <c r="C43" s="449"/>
      <c r="D43" s="449"/>
      <c r="E43" s="448"/>
      <c r="F43" s="389">
        <v>0</v>
      </c>
      <c r="G43" s="326"/>
      <c r="H43" s="327"/>
      <c r="I43" s="443"/>
      <c r="J43" s="443"/>
    </row>
    <row r="44" spans="2:10" ht="15.75" customHeight="1">
      <c r="B44" s="460" t="s">
        <v>267</v>
      </c>
      <c r="C44" s="474"/>
      <c r="D44" s="474"/>
      <c r="E44" s="448"/>
      <c r="F44" s="389">
        <v>0</v>
      </c>
      <c r="G44" s="326"/>
      <c r="H44" s="327"/>
      <c r="I44" s="443"/>
      <c r="J44" s="443"/>
    </row>
    <row r="45" spans="2:10" ht="15.75" customHeight="1">
      <c r="B45" s="462" t="s">
        <v>171</v>
      </c>
      <c r="C45" s="475"/>
      <c r="D45" s="475"/>
      <c r="E45" s="448"/>
      <c r="F45" s="389">
        <v>0</v>
      </c>
      <c r="G45" s="326"/>
      <c r="H45" s="327"/>
      <c r="I45" s="443"/>
      <c r="J45" s="443"/>
    </row>
    <row r="46" spans="2:10" ht="15.75" customHeight="1">
      <c r="B46" s="462" t="s">
        <v>268</v>
      </c>
      <c r="C46" s="476"/>
      <c r="D46" s="476"/>
      <c r="E46" s="448"/>
      <c r="F46" s="389">
        <v>0</v>
      </c>
      <c r="G46" s="326"/>
      <c r="H46" s="327"/>
      <c r="I46" s="443"/>
      <c r="J46" s="443"/>
    </row>
    <row r="47" spans="2:10" ht="15.75" customHeight="1">
      <c r="B47" s="462" t="s">
        <v>269</v>
      </c>
      <c r="C47" s="443"/>
      <c r="D47" s="449"/>
      <c r="E47" s="443"/>
      <c r="F47" s="389">
        <v>0</v>
      </c>
      <c r="G47" s="326"/>
      <c r="H47" s="327"/>
      <c r="I47" s="443"/>
      <c r="J47" s="443"/>
    </row>
    <row r="48" spans="2:10" ht="15.75" customHeight="1">
      <c r="B48" s="460" t="s">
        <v>172</v>
      </c>
      <c r="C48" s="449"/>
      <c r="D48" s="449"/>
      <c r="E48" s="448"/>
      <c r="F48" s="389">
        <v>0</v>
      </c>
      <c r="G48" s="326"/>
      <c r="H48" s="327"/>
      <c r="I48" s="443"/>
      <c r="J48" s="443"/>
    </row>
    <row r="49" spans="2:10" ht="15.75" customHeight="1">
      <c r="B49" s="460" t="s">
        <v>270</v>
      </c>
      <c r="C49" s="449"/>
      <c r="D49" s="449"/>
      <c r="E49" s="448"/>
      <c r="F49" s="389">
        <v>0</v>
      </c>
      <c r="G49" s="326"/>
      <c r="H49" s="327"/>
      <c r="I49" s="443"/>
      <c r="J49" s="443"/>
    </row>
    <row r="50" spans="2:10" ht="15.75" customHeight="1">
      <c r="B50" s="460" t="s">
        <v>333</v>
      </c>
      <c r="C50" s="449"/>
      <c r="D50" s="449"/>
      <c r="E50" s="448"/>
      <c r="F50" s="389">
        <v>0</v>
      </c>
      <c r="G50" s="328"/>
      <c r="H50" s="329"/>
      <c r="I50" s="443"/>
      <c r="J50" s="443"/>
    </row>
    <row r="51" spans="2:10" ht="15.75" customHeight="1">
      <c r="B51" s="460" t="s">
        <v>334</v>
      </c>
      <c r="C51" s="449"/>
      <c r="D51" s="449"/>
      <c r="E51" s="448"/>
      <c r="F51" s="389">
        <v>0</v>
      </c>
      <c r="G51" s="328"/>
      <c r="H51" s="329"/>
      <c r="I51" s="443"/>
      <c r="J51" s="443"/>
    </row>
    <row r="52" spans="2:10" ht="15.75" customHeight="1">
      <c r="B52" s="460" t="s">
        <v>108</v>
      </c>
      <c r="C52" s="738"/>
      <c r="D52" s="739"/>
      <c r="E52" s="448"/>
      <c r="F52" s="392">
        <v>0</v>
      </c>
      <c r="G52" s="330"/>
      <c r="H52" s="331"/>
      <c r="I52" s="443"/>
      <c r="J52" s="443"/>
    </row>
    <row r="53" spans="2:10" ht="15.75" customHeight="1" thickBot="1">
      <c r="B53" s="737" t="s">
        <v>0</v>
      </c>
      <c r="C53" s="737"/>
      <c r="D53" s="737"/>
      <c r="E53" s="448"/>
      <c r="F53" s="376">
        <f>SUM(F40:F52)</f>
        <v>0</v>
      </c>
      <c r="G53" s="378">
        <f>SUM(G40:G52)</f>
        <v>0</v>
      </c>
      <c r="H53" s="380">
        <f>SUM(H40:H52)</f>
        <v>0</v>
      </c>
      <c r="I53" s="463"/>
      <c r="J53" s="443"/>
    </row>
    <row r="54" spans="2:10" ht="3.75" customHeight="1">
      <c r="B54" s="477"/>
      <c r="C54" s="477"/>
      <c r="D54" s="477"/>
      <c r="E54" s="478"/>
      <c r="F54" s="479"/>
      <c r="G54" s="480"/>
      <c r="H54" s="480"/>
      <c r="I54" s="481"/>
      <c r="J54" s="443"/>
    </row>
    <row r="55" spans="2:10" ht="15.75" customHeight="1" thickBot="1">
      <c r="B55" s="452" t="s">
        <v>272</v>
      </c>
      <c r="C55" s="450"/>
      <c r="D55" s="450"/>
      <c r="E55" s="449"/>
      <c r="F55" s="464"/>
      <c r="G55" s="464"/>
      <c r="H55" s="464"/>
      <c r="I55" s="443"/>
      <c r="J55" s="443"/>
    </row>
    <row r="56" spans="2:10" ht="15.75" customHeight="1">
      <c r="B56" s="482" t="s">
        <v>179</v>
      </c>
      <c r="C56" s="483"/>
      <c r="D56" s="483"/>
      <c r="E56" s="473"/>
      <c r="F56" s="393">
        <v>0</v>
      </c>
      <c r="G56" s="777"/>
      <c r="H56" s="758"/>
      <c r="I56" s="443"/>
      <c r="J56" s="443"/>
    </row>
    <row r="57" spans="2:10" ht="15.75" customHeight="1">
      <c r="B57" s="484" t="s">
        <v>180</v>
      </c>
      <c r="C57" s="450"/>
      <c r="D57" s="450"/>
      <c r="E57" s="449"/>
      <c r="F57" s="394">
        <v>0</v>
      </c>
      <c r="G57" s="778"/>
      <c r="H57" s="759"/>
      <c r="I57" s="443"/>
      <c r="J57" s="443"/>
    </row>
    <row r="58" spans="2:10" ht="15.75" customHeight="1">
      <c r="B58" s="485" t="s">
        <v>328</v>
      </c>
      <c r="C58" s="740"/>
      <c r="D58" s="741"/>
      <c r="E58" s="449"/>
      <c r="F58" s="395">
        <v>0</v>
      </c>
      <c r="G58" s="778"/>
      <c r="H58" s="759"/>
      <c r="I58" s="443"/>
      <c r="J58" s="443"/>
    </row>
    <row r="59" spans="2:10" ht="15.75" customHeight="1" thickBot="1">
      <c r="B59" s="737" t="s">
        <v>0</v>
      </c>
      <c r="C59" s="737"/>
      <c r="D59" s="737"/>
      <c r="E59" s="449"/>
      <c r="F59" s="377">
        <f>SUM(F56:F58)</f>
        <v>0</v>
      </c>
      <c r="G59" s="486">
        <f>SUM(G56:G58)</f>
        <v>0</v>
      </c>
      <c r="H59" s="382">
        <f>SUM(H56:H58)</f>
        <v>0</v>
      </c>
      <c r="I59" s="463"/>
      <c r="J59" s="443"/>
    </row>
    <row r="60" spans="2:10" ht="3.75" customHeight="1">
      <c r="B60" s="449"/>
      <c r="C60" s="450"/>
      <c r="D60" s="450"/>
      <c r="E60" s="449"/>
      <c r="F60" s="464"/>
      <c r="G60" s="464"/>
      <c r="H60" s="464"/>
      <c r="I60" s="443"/>
      <c r="J60" s="443"/>
    </row>
    <row r="61" spans="2:10" ht="15.75" customHeight="1" thickBot="1">
      <c r="B61" s="452" t="s">
        <v>273</v>
      </c>
      <c r="C61" s="450"/>
      <c r="D61" s="450"/>
      <c r="E61" s="449"/>
      <c r="F61" s="464"/>
      <c r="G61" s="464"/>
      <c r="H61" s="464"/>
      <c r="I61" s="443"/>
      <c r="J61" s="443"/>
    </row>
    <row r="62" spans="2:10" ht="15.75" customHeight="1">
      <c r="B62" s="466" t="s">
        <v>4</v>
      </c>
      <c r="C62" s="483"/>
      <c r="D62" s="483"/>
      <c r="E62" s="473"/>
      <c r="F62" s="387">
        <v>0</v>
      </c>
      <c r="G62" s="339"/>
      <c r="H62" s="499"/>
      <c r="I62" s="443"/>
      <c r="J62" s="443"/>
    </row>
    <row r="63" spans="2:10" ht="15.75" customHeight="1">
      <c r="B63" s="462" t="s">
        <v>274</v>
      </c>
      <c r="C63" s="450"/>
      <c r="D63" s="450"/>
      <c r="E63" s="449"/>
      <c r="F63" s="389">
        <v>0</v>
      </c>
      <c r="G63" s="334"/>
      <c r="H63" s="500"/>
      <c r="I63" s="443"/>
      <c r="J63" s="443"/>
    </row>
    <row r="64" spans="2:10" ht="15.75" customHeight="1">
      <c r="B64" s="462" t="s">
        <v>275</v>
      </c>
      <c r="C64" s="450"/>
      <c r="D64" s="450"/>
      <c r="E64" s="449"/>
      <c r="F64" s="389">
        <v>0</v>
      </c>
      <c r="G64" s="501"/>
      <c r="H64" s="338"/>
      <c r="I64" s="443"/>
      <c r="J64" s="443"/>
    </row>
    <row r="65" spans="2:10" ht="15.75" customHeight="1">
      <c r="B65" s="462" t="s">
        <v>276</v>
      </c>
      <c r="C65" s="450"/>
      <c r="D65" s="450"/>
      <c r="E65" s="449"/>
      <c r="F65" s="389">
        <v>0</v>
      </c>
      <c r="G65" s="334"/>
      <c r="H65" s="500"/>
      <c r="I65" s="443"/>
      <c r="J65" s="443"/>
    </row>
    <row r="66" spans="2:10" ht="15.75" customHeight="1">
      <c r="B66" s="462" t="s">
        <v>277</v>
      </c>
      <c r="C66" s="450"/>
      <c r="D66" s="450"/>
      <c r="E66" s="449"/>
      <c r="F66" s="389">
        <v>0</v>
      </c>
      <c r="G66" s="774"/>
      <c r="H66" s="775"/>
      <c r="I66" s="443"/>
      <c r="J66" s="443"/>
    </row>
    <row r="67" spans="2:10" ht="15.75" customHeight="1">
      <c r="B67" s="460" t="s">
        <v>108</v>
      </c>
      <c r="C67" s="740"/>
      <c r="D67" s="741"/>
      <c r="E67" s="449"/>
      <c r="F67" s="390">
        <v>0</v>
      </c>
      <c r="G67" s="779"/>
      <c r="H67" s="760"/>
      <c r="I67" s="443"/>
      <c r="J67" s="443"/>
    </row>
    <row r="68" spans="2:10" ht="15.75" customHeight="1" thickBot="1">
      <c r="B68" s="737" t="s">
        <v>0</v>
      </c>
      <c r="C68" s="737"/>
      <c r="D68" s="737"/>
      <c r="E68" s="449"/>
      <c r="F68" s="376">
        <f>SUM(F62:F67)</f>
        <v>0</v>
      </c>
      <c r="G68" s="378">
        <f>SUM(G62:G67)</f>
        <v>0</v>
      </c>
      <c r="H68" s="381">
        <f>SUM(H62:H67)</f>
        <v>0</v>
      </c>
      <c r="I68" s="463"/>
      <c r="J68" s="443"/>
    </row>
    <row r="69" spans="2:10" ht="3.75" customHeight="1">
      <c r="B69" s="449"/>
      <c r="C69" s="450"/>
      <c r="D69" s="450"/>
      <c r="E69" s="449"/>
      <c r="F69" s="464"/>
      <c r="G69" s="464"/>
      <c r="H69" s="464"/>
      <c r="I69" s="443"/>
      <c r="J69" s="443"/>
    </row>
    <row r="70" spans="2:10" ht="15.75" customHeight="1" thickBot="1">
      <c r="B70" s="452" t="s">
        <v>278</v>
      </c>
      <c r="C70" s="450"/>
      <c r="D70" s="450"/>
      <c r="E70" s="449"/>
      <c r="F70" s="464"/>
      <c r="G70" s="464"/>
      <c r="H70" s="464"/>
      <c r="I70" s="443"/>
      <c r="J70" s="443"/>
    </row>
    <row r="71" spans="2:10" ht="15.75" customHeight="1">
      <c r="B71" s="466" t="s">
        <v>181</v>
      </c>
      <c r="C71" s="483"/>
      <c r="D71" s="483"/>
      <c r="E71" s="473"/>
      <c r="F71" s="387">
        <v>0</v>
      </c>
      <c r="G71" s="776"/>
      <c r="H71" s="758"/>
      <c r="I71" s="443"/>
      <c r="J71" s="443"/>
    </row>
    <row r="72" spans="2:10" ht="15.75" customHeight="1">
      <c r="B72" s="462" t="s">
        <v>279</v>
      </c>
      <c r="C72" s="450"/>
      <c r="D72" s="450"/>
      <c r="E72" s="449"/>
      <c r="F72" s="389">
        <v>0</v>
      </c>
      <c r="G72" s="780"/>
      <c r="H72" s="759"/>
      <c r="I72" s="443"/>
      <c r="J72" s="443"/>
    </row>
    <row r="73" spans="2:10" ht="15.75" customHeight="1">
      <c r="B73" s="462" t="s">
        <v>280</v>
      </c>
      <c r="C73" s="450"/>
      <c r="D73" s="450"/>
      <c r="E73" s="449"/>
      <c r="F73" s="389">
        <v>0</v>
      </c>
      <c r="G73" s="780"/>
      <c r="H73" s="759"/>
      <c r="I73" s="443"/>
      <c r="J73" s="443"/>
    </row>
    <row r="74" spans="2:10" ht="15.75" customHeight="1">
      <c r="B74" s="460" t="s">
        <v>183</v>
      </c>
      <c r="C74" s="449"/>
      <c r="D74" s="449"/>
      <c r="E74" s="449"/>
      <c r="F74" s="389">
        <v>0</v>
      </c>
      <c r="G74" s="780"/>
      <c r="H74" s="759"/>
      <c r="I74" s="443"/>
      <c r="J74" s="443"/>
    </row>
    <row r="75" spans="2:10" ht="15.75" customHeight="1">
      <c r="B75" s="485" t="s">
        <v>281</v>
      </c>
      <c r="C75" s="449"/>
      <c r="D75" s="449"/>
      <c r="E75" s="449"/>
      <c r="F75" s="389">
        <v>0</v>
      </c>
      <c r="G75" s="780"/>
      <c r="H75" s="759"/>
      <c r="I75" s="443"/>
      <c r="J75" s="443"/>
    </row>
    <row r="76" spans="2:10" ht="15.75" customHeight="1">
      <c r="B76" s="485" t="s">
        <v>282</v>
      </c>
      <c r="C76" s="449"/>
      <c r="D76" s="449"/>
      <c r="E76" s="449"/>
      <c r="F76" s="389">
        <v>0</v>
      </c>
      <c r="G76" s="780"/>
      <c r="H76" s="759"/>
      <c r="I76" s="443"/>
      <c r="J76" s="443"/>
    </row>
    <row r="77" spans="2:10" ht="15.75" customHeight="1">
      <c r="B77" s="460" t="s">
        <v>182</v>
      </c>
      <c r="C77" s="449"/>
      <c r="D77" s="449"/>
      <c r="E77" s="449"/>
      <c r="F77" s="389">
        <v>0</v>
      </c>
      <c r="G77" s="780"/>
      <c r="H77" s="759"/>
      <c r="I77" s="443"/>
      <c r="J77" s="443"/>
    </row>
    <row r="78" spans="2:10" ht="15.75" customHeight="1">
      <c r="B78" s="460" t="s">
        <v>108</v>
      </c>
      <c r="C78" s="742"/>
      <c r="D78" s="743"/>
      <c r="E78" s="449"/>
      <c r="F78" s="392">
        <v>0</v>
      </c>
      <c r="G78" s="779"/>
      <c r="H78" s="760"/>
      <c r="I78" s="443"/>
      <c r="J78" s="443"/>
    </row>
    <row r="79" spans="2:10" ht="15.75" customHeight="1" thickBot="1">
      <c r="B79" s="737" t="s">
        <v>0</v>
      </c>
      <c r="C79" s="737"/>
      <c r="D79" s="737"/>
      <c r="E79" s="449"/>
      <c r="F79" s="376">
        <f>SUM(F71:F78)</f>
        <v>0</v>
      </c>
      <c r="G79" s="378">
        <f>SUM(G71:G78)</f>
        <v>0</v>
      </c>
      <c r="H79" s="383">
        <f>SUM(H71:H78)</f>
        <v>0</v>
      </c>
      <c r="I79" s="443"/>
      <c r="J79" s="443"/>
    </row>
    <row r="80" spans="2:10" ht="3.75" customHeight="1">
      <c r="B80" s="449"/>
      <c r="C80" s="449"/>
      <c r="D80" s="449"/>
      <c r="E80" s="449"/>
      <c r="F80" s="464"/>
      <c r="G80" s="464"/>
      <c r="H80" s="464"/>
      <c r="I80" s="443"/>
      <c r="J80" s="443"/>
    </row>
    <row r="81" spans="2:10" ht="15.75" customHeight="1" thickBot="1">
      <c r="B81" s="452" t="s">
        <v>283</v>
      </c>
      <c r="C81" s="450"/>
      <c r="D81" s="450"/>
      <c r="E81" s="449"/>
      <c r="F81" s="464"/>
      <c r="G81" s="464"/>
      <c r="H81" s="464"/>
      <c r="I81" s="443"/>
      <c r="J81" s="443"/>
    </row>
    <row r="82" spans="2:10" ht="15.75" customHeight="1">
      <c r="B82" s="487" t="s">
        <v>184</v>
      </c>
      <c r="C82" s="457"/>
      <c r="D82" s="457"/>
      <c r="E82" s="458"/>
      <c r="F82" s="387">
        <v>0</v>
      </c>
      <c r="G82" s="776"/>
      <c r="H82" s="758"/>
      <c r="I82" s="443"/>
      <c r="J82" s="443"/>
    </row>
    <row r="83" spans="2:10" ht="15.75" customHeight="1">
      <c r="B83" s="485" t="s">
        <v>185</v>
      </c>
      <c r="C83" s="449"/>
      <c r="D83" s="449"/>
      <c r="E83" s="468"/>
      <c r="F83" s="389">
        <v>0</v>
      </c>
      <c r="G83" s="780"/>
      <c r="H83" s="759"/>
      <c r="I83" s="443"/>
      <c r="J83" s="443"/>
    </row>
    <row r="84" spans="2:10" ht="15.75" customHeight="1">
      <c r="B84" s="485" t="s">
        <v>328</v>
      </c>
      <c r="C84" s="740"/>
      <c r="D84" s="741"/>
      <c r="E84" s="468"/>
      <c r="F84" s="390">
        <v>0</v>
      </c>
      <c r="G84" s="779"/>
      <c r="H84" s="760"/>
      <c r="I84" s="443"/>
      <c r="J84" s="443"/>
    </row>
    <row r="85" spans="2:10" ht="15.75" customHeight="1" thickBot="1">
      <c r="B85" s="737" t="s">
        <v>0</v>
      </c>
      <c r="C85" s="737"/>
      <c r="D85" s="737"/>
      <c r="E85" s="449"/>
      <c r="F85" s="376">
        <f>SUM(F82:F84)</f>
        <v>0</v>
      </c>
      <c r="G85" s="378">
        <f>SUM(G82:G84)</f>
        <v>0</v>
      </c>
      <c r="H85" s="380">
        <f>SUM(H82:H84)</f>
        <v>0</v>
      </c>
      <c r="I85" s="463"/>
      <c r="J85" s="443"/>
    </row>
    <row r="86" spans="2:10" ht="3.75" customHeight="1">
      <c r="B86" s="449"/>
      <c r="C86" s="449"/>
      <c r="D86" s="449"/>
      <c r="E86" s="449"/>
      <c r="F86" s="464"/>
      <c r="G86" s="464"/>
      <c r="H86" s="464"/>
      <c r="I86" s="443"/>
      <c r="J86" s="443"/>
    </row>
    <row r="87" spans="2:10" ht="15.75" customHeight="1" thickBot="1">
      <c r="B87" s="452" t="s">
        <v>285</v>
      </c>
      <c r="C87" s="450"/>
      <c r="D87" s="450"/>
      <c r="E87" s="449"/>
      <c r="F87" s="464"/>
      <c r="G87" s="464"/>
      <c r="H87" s="464"/>
      <c r="I87" s="443"/>
      <c r="J87" s="443"/>
    </row>
    <row r="88" spans="2:10" ht="15.75" customHeight="1">
      <c r="B88" s="455" t="s">
        <v>173</v>
      </c>
      <c r="C88" s="457"/>
      <c r="D88" s="457"/>
      <c r="E88" s="458"/>
      <c r="F88" s="387">
        <v>0</v>
      </c>
      <c r="G88" s="324"/>
      <c r="H88" s="325"/>
      <c r="I88" s="443"/>
      <c r="J88" s="443"/>
    </row>
    <row r="89" spans="2:10" ht="15.75" customHeight="1">
      <c r="B89" s="460" t="s">
        <v>286</v>
      </c>
      <c r="C89" s="449"/>
      <c r="D89" s="449"/>
      <c r="E89" s="468"/>
      <c r="F89" s="389">
        <v>0</v>
      </c>
      <c r="G89" s="326"/>
      <c r="H89" s="327"/>
      <c r="I89" s="443"/>
      <c r="J89" s="443"/>
    </row>
    <row r="90" spans="2:10" ht="15.75" customHeight="1">
      <c r="B90" s="460" t="s">
        <v>174</v>
      </c>
      <c r="C90" s="449"/>
      <c r="D90" s="449"/>
      <c r="E90" s="449"/>
      <c r="F90" s="389">
        <v>0</v>
      </c>
      <c r="G90" s="326"/>
      <c r="H90" s="327"/>
      <c r="I90" s="443"/>
      <c r="J90" s="443"/>
    </row>
    <row r="91" spans="2:10" ht="15.75" customHeight="1">
      <c r="B91" s="460" t="s">
        <v>175</v>
      </c>
      <c r="C91" s="449"/>
      <c r="D91" s="449"/>
      <c r="E91" s="449"/>
      <c r="F91" s="389">
        <v>0</v>
      </c>
      <c r="G91" s="326"/>
      <c r="H91" s="327"/>
      <c r="I91" s="443"/>
      <c r="J91" s="443"/>
    </row>
    <row r="92" spans="2:10" ht="15.75" customHeight="1">
      <c r="B92" s="460" t="s">
        <v>176</v>
      </c>
      <c r="C92" s="449"/>
      <c r="D92" s="449"/>
      <c r="E92" s="449"/>
      <c r="F92" s="389">
        <v>0</v>
      </c>
      <c r="G92" s="326"/>
      <c r="H92" s="327"/>
      <c r="I92" s="443"/>
      <c r="J92" s="443"/>
    </row>
    <row r="93" spans="2:10" ht="15.75" customHeight="1">
      <c r="B93" s="460" t="s">
        <v>177</v>
      </c>
      <c r="C93" s="449"/>
      <c r="D93" s="449"/>
      <c r="E93" s="449"/>
      <c r="F93" s="389">
        <v>0</v>
      </c>
      <c r="G93" s="326"/>
      <c r="H93" s="327"/>
      <c r="I93" s="443"/>
      <c r="J93" s="443"/>
    </row>
    <row r="94" spans="2:10" ht="15.75" customHeight="1">
      <c r="B94" s="460" t="s">
        <v>178</v>
      </c>
      <c r="C94" s="449"/>
      <c r="D94" s="449"/>
      <c r="E94" s="449"/>
      <c r="F94" s="389">
        <v>0</v>
      </c>
      <c r="G94" s="326"/>
      <c r="H94" s="327"/>
      <c r="I94" s="443"/>
      <c r="J94" s="443"/>
    </row>
    <row r="95" spans="2:10" ht="15.75" customHeight="1">
      <c r="B95" s="485" t="s">
        <v>287</v>
      </c>
      <c r="C95" s="449"/>
      <c r="D95" s="449"/>
      <c r="E95" s="449"/>
      <c r="F95" s="389">
        <v>0</v>
      </c>
      <c r="G95" s="488"/>
      <c r="H95" s="489"/>
      <c r="I95" s="443"/>
      <c r="J95" s="443"/>
    </row>
    <row r="96" spans="2:10" ht="15.75" customHeight="1">
      <c r="B96" s="460" t="s">
        <v>288</v>
      </c>
      <c r="C96" s="449"/>
      <c r="D96" s="449"/>
      <c r="E96" s="449"/>
      <c r="F96" s="389">
        <v>0</v>
      </c>
      <c r="G96" s="326"/>
      <c r="H96" s="327"/>
      <c r="I96" s="443"/>
      <c r="J96" s="443"/>
    </row>
    <row r="97" spans="2:10" ht="15.75" customHeight="1">
      <c r="B97" s="460" t="s">
        <v>335</v>
      </c>
      <c r="C97" s="449"/>
      <c r="D97" s="449"/>
      <c r="E97" s="449"/>
      <c r="F97" s="389">
        <v>0</v>
      </c>
      <c r="G97" s="326"/>
      <c r="H97" s="332"/>
      <c r="I97" s="443"/>
      <c r="J97" s="443"/>
    </row>
    <row r="98" spans="2:10" ht="15.75" customHeight="1">
      <c r="B98" s="460" t="s">
        <v>289</v>
      </c>
      <c r="C98" s="449"/>
      <c r="D98" s="449"/>
      <c r="E98" s="449"/>
      <c r="F98" s="389">
        <v>0</v>
      </c>
      <c r="G98" s="502"/>
      <c r="H98" s="503"/>
      <c r="I98" s="443"/>
      <c r="J98" s="443"/>
    </row>
    <row r="99" spans="2:10" ht="15.75" customHeight="1">
      <c r="B99" s="485" t="s">
        <v>290</v>
      </c>
      <c r="C99" s="449"/>
      <c r="D99" s="449"/>
      <c r="E99" s="449"/>
      <c r="F99" s="389">
        <v>0</v>
      </c>
      <c r="G99" s="504"/>
      <c r="H99" s="505"/>
      <c r="I99" s="443"/>
      <c r="J99" s="443"/>
    </row>
    <row r="100" spans="2:10" ht="15.75" customHeight="1">
      <c r="B100" s="490" t="s">
        <v>329</v>
      </c>
      <c r="C100" s="744"/>
      <c r="D100" s="745"/>
      <c r="E100" s="468"/>
      <c r="F100" s="390">
        <v>0</v>
      </c>
      <c r="G100" s="506"/>
      <c r="H100" s="507"/>
      <c r="I100" s="443"/>
      <c r="J100" s="443"/>
    </row>
    <row r="101" spans="2:10" ht="15.75" customHeight="1" thickBot="1">
      <c r="B101" s="737" t="s">
        <v>0</v>
      </c>
      <c r="C101" s="737"/>
      <c r="D101" s="737"/>
      <c r="E101" s="468"/>
      <c r="F101" s="376">
        <f>SUM(F88:F100)</f>
        <v>0</v>
      </c>
      <c r="G101" s="378">
        <f>SUM(G88:G100)</f>
        <v>0</v>
      </c>
      <c r="H101" s="379">
        <f>SUM(H88:H100)</f>
        <v>0</v>
      </c>
      <c r="I101" s="443"/>
      <c r="J101" s="443"/>
    </row>
    <row r="102" spans="2:10" ht="3.75" customHeight="1">
      <c r="B102" s="452"/>
      <c r="C102" s="450"/>
      <c r="D102" s="450"/>
      <c r="E102" s="449"/>
      <c r="F102" s="464"/>
      <c r="G102" s="464"/>
      <c r="H102" s="464"/>
      <c r="I102" s="443"/>
      <c r="J102" s="443"/>
    </row>
    <row r="103" spans="2:10" ht="15.75" customHeight="1" thickBot="1">
      <c r="B103" s="491" t="s">
        <v>336</v>
      </c>
      <c r="C103" s="492"/>
      <c r="D103" s="492"/>
      <c r="E103" s="493"/>
      <c r="F103" s="494"/>
      <c r="G103" s="494"/>
      <c r="H103" s="494"/>
      <c r="I103" s="443"/>
      <c r="J103" s="443"/>
    </row>
    <row r="104" spans="2:10" ht="15.75" customHeight="1">
      <c r="B104" s="466" t="s">
        <v>337</v>
      </c>
      <c r="C104" s="450"/>
      <c r="D104" s="450"/>
      <c r="E104" s="449"/>
      <c r="F104" s="389">
        <v>0</v>
      </c>
      <c r="G104" s="334"/>
      <c r="H104" s="327"/>
      <c r="I104" s="463"/>
      <c r="J104" s="443"/>
    </row>
    <row r="105" spans="2:10" ht="15.75" customHeight="1" thickBot="1">
      <c r="B105" s="737" t="s">
        <v>0</v>
      </c>
      <c r="C105" s="737"/>
      <c r="D105" s="737"/>
      <c r="E105" s="449"/>
      <c r="F105" s="376">
        <f>SUM(F104)</f>
        <v>0</v>
      </c>
      <c r="G105" s="378">
        <f>G104</f>
        <v>0</v>
      </c>
      <c r="H105" s="379">
        <f>H104</f>
        <v>0</v>
      </c>
      <c r="I105" s="463"/>
      <c r="J105" s="443"/>
    </row>
    <row r="106" spans="2:10" ht="3.75" customHeight="1">
      <c r="B106" s="452"/>
      <c r="C106" s="450"/>
      <c r="D106" s="450"/>
      <c r="E106" s="449"/>
      <c r="F106" s="464"/>
      <c r="G106" s="464"/>
      <c r="H106" s="464"/>
      <c r="I106" s="443"/>
      <c r="J106" s="443"/>
    </row>
    <row r="107" spans="2:10" ht="15.75" customHeight="1" thickBot="1">
      <c r="B107" s="452" t="s">
        <v>291</v>
      </c>
      <c r="C107" s="450"/>
      <c r="D107" s="450"/>
      <c r="E107" s="449"/>
      <c r="F107" s="464"/>
      <c r="G107" s="464"/>
      <c r="H107" s="464"/>
      <c r="I107" s="443"/>
      <c r="J107" s="443"/>
    </row>
    <row r="108" spans="2:10" ht="15.75" customHeight="1">
      <c r="B108" s="466" t="s">
        <v>292</v>
      </c>
      <c r="C108" s="483"/>
      <c r="D108" s="483"/>
      <c r="E108" s="473"/>
      <c r="F108" s="387">
        <v>0</v>
      </c>
      <c r="G108" s="366"/>
      <c r="H108" s="367"/>
      <c r="I108" s="443"/>
      <c r="J108" s="443"/>
    </row>
    <row r="109" spans="2:10" ht="15.75" customHeight="1">
      <c r="B109" s="462" t="s">
        <v>293</v>
      </c>
      <c r="C109" s="450"/>
      <c r="D109" s="450"/>
      <c r="E109" s="449"/>
      <c r="F109" s="389">
        <v>0</v>
      </c>
      <c r="G109" s="368"/>
      <c r="H109" s="369"/>
      <c r="I109" s="443"/>
      <c r="J109" s="443"/>
    </row>
    <row r="110" spans="2:10" ht="15.75" customHeight="1">
      <c r="B110" s="462" t="s">
        <v>294</v>
      </c>
      <c r="C110" s="450"/>
      <c r="D110" s="450"/>
      <c r="E110" s="449"/>
      <c r="F110" s="389">
        <v>0</v>
      </c>
      <c r="G110" s="370"/>
      <c r="H110" s="369"/>
      <c r="I110" s="443"/>
      <c r="J110" s="443"/>
    </row>
    <row r="111" spans="2:10" ht="15.75" customHeight="1">
      <c r="B111" s="462" t="s">
        <v>295</v>
      </c>
      <c r="C111" s="450"/>
      <c r="D111" s="450"/>
      <c r="E111" s="449"/>
      <c r="F111" s="389">
        <v>0</v>
      </c>
      <c r="G111" s="368"/>
      <c r="H111" s="371"/>
      <c r="I111" s="443"/>
      <c r="J111" s="443"/>
    </row>
    <row r="112" spans="2:10" ht="15.75" customHeight="1">
      <c r="B112" s="462" t="s">
        <v>296</v>
      </c>
      <c r="C112" s="450"/>
      <c r="D112" s="450"/>
      <c r="E112" s="449"/>
      <c r="F112" s="389">
        <v>0</v>
      </c>
      <c r="G112" s="372"/>
      <c r="H112" s="373"/>
      <c r="I112" s="443"/>
      <c r="J112" s="443"/>
    </row>
    <row r="113" spans="2:10" ht="15.75" customHeight="1">
      <c r="B113" s="462" t="s">
        <v>297</v>
      </c>
      <c r="C113" s="450"/>
      <c r="D113" s="450"/>
      <c r="E113" s="449"/>
      <c r="F113" s="389">
        <v>0</v>
      </c>
      <c r="G113" s="372"/>
      <c r="H113" s="373"/>
      <c r="I113" s="443"/>
      <c r="J113" s="443"/>
    </row>
    <row r="114" spans="2:10" ht="15.75" customHeight="1">
      <c r="B114" s="462" t="s">
        <v>298</v>
      </c>
      <c r="C114" s="450"/>
      <c r="D114" s="450"/>
      <c r="E114" s="449"/>
      <c r="F114" s="389">
        <v>0</v>
      </c>
      <c r="G114" s="372"/>
      <c r="H114" s="369"/>
      <c r="I114" s="443"/>
      <c r="J114" s="443"/>
    </row>
    <row r="115" spans="2:10" ht="15.75" customHeight="1">
      <c r="B115" s="490" t="s">
        <v>330</v>
      </c>
      <c r="C115" s="740"/>
      <c r="D115" s="741"/>
      <c r="E115" s="449"/>
      <c r="F115" s="390">
        <v>0</v>
      </c>
      <c r="G115" s="374"/>
      <c r="H115" s="375"/>
      <c r="I115" s="443"/>
      <c r="J115" s="443"/>
    </row>
    <row r="116" spans="2:10" ht="15.75" customHeight="1" thickBot="1">
      <c r="B116" s="737" t="s">
        <v>0</v>
      </c>
      <c r="C116" s="737"/>
      <c r="D116" s="737"/>
      <c r="E116" s="449"/>
      <c r="F116" s="376">
        <f>SUM(F108:F115)</f>
        <v>0</v>
      </c>
      <c r="G116" s="378">
        <f>SUM(G108:G115)</f>
        <v>0</v>
      </c>
      <c r="H116" s="381">
        <f>SUM(H108:H115)</f>
        <v>0</v>
      </c>
      <c r="I116" s="463"/>
      <c r="J116" s="443"/>
    </row>
    <row r="117" spans="2:10" ht="3.75" customHeight="1">
      <c r="B117" s="449"/>
      <c r="C117" s="450"/>
      <c r="D117" s="450"/>
      <c r="E117" s="449"/>
      <c r="F117" s="464"/>
      <c r="G117" s="464"/>
      <c r="H117" s="464"/>
      <c r="I117" s="443"/>
      <c r="J117" s="443"/>
    </row>
    <row r="118" spans="2:10" ht="3.9" customHeight="1" thickBot="1">
      <c r="B118" s="443"/>
      <c r="C118" s="449"/>
      <c r="D118" s="449"/>
      <c r="E118" s="468"/>
      <c r="F118" s="464"/>
      <c r="G118" s="464"/>
      <c r="H118" s="464"/>
      <c r="I118" s="443"/>
      <c r="J118" s="443"/>
    </row>
    <row r="119" spans="2:10" ht="15.75" customHeight="1" thickBot="1">
      <c r="B119" s="495" t="s">
        <v>304</v>
      </c>
      <c r="C119" s="496"/>
      <c r="D119" s="496"/>
      <c r="E119" s="496"/>
      <c r="F119" s="384">
        <f>F18+F37+F53+F59+F68+F79+F85+F101+F105+F116</f>
        <v>0</v>
      </c>
      <c r="G119" s="385">
        <f>SUM(G116, G101, G105,G85, G79, G68, G59, G53, G37, G18)</f>
        <v>0</v>
      </c>
      <c r="H119" s="386">
        <f>SUM(H18, H37, H53, H59, H68, H79, H85, H101, H105, H116)</f>
        <v>0</v>
      </c>
      <c r="I119" s="463"/>
      <c r="J119" s="443"/>
    </row>
    <row r="120" spans="2:10">
      <c r="B120" s="443"/>
      <c r="C120" s="443"/>
      <c r="D120" s="443"/>
      <c r="E120" s="443"/>
      <c r="F120" s="443"/>
      <c r="G120" s="443"/>
      <c r="H120" s="443"/>
      <c r="I120" s="443"/>
      <c r="J120" s="443"/>
    </row>
    <row r="121" spans="2:10" ht="46.5" customHeight="1">
      <c r="B121" s="773" t="s">
        <v>243</v>
      </c>
      <c r="C121" s="773"/>
      <c r="D121" s="773"/>
      <c r="E121" s="773"/>
      <c r="F121" s="773"/>
      <c r="G121" s="773"/>
      <c r="H121" s="773"/>
      <c r="I121" s="443"/>
      <c r="J121" s="443"/>
    </row>
    <row r="122" spans="2:10">
      <c r="B122" s="769" t="s">
        <v>312</v>
      </c>
      <c r="C122" s="770"/>
      <c r="D122" s="770"/>
      <c r="E122" s="770"/>
      <c r="F122" s="770"/>
      <c r="G122" s="770"/>
      <c r="H122" s="770"/>
      <c r="I122" s="443"/>
      <c r="J122" s="443"/>
    </row>
    <row r="123" spans="2:10">
      <c r="B123" s="446"/>
      <c r="C123" s="446"/>
      <c r="D123" s="443"/>
      <c r="E123" s="443"/>
      <c r="F123" s="443"/>
      <c r="G123" s="443"/>
      <c r="H123" s="497" t="s">
        <v>363</v>
      </c>
      <c r="I123" s="443"/>
      <c r="J123" s="443"/>
    </row>
    <row r="124" spans="2:10">
      <c r="B124" s="498"/>
      <c r="C124" s="443"/>
      <c r="D124" s="443"/>
      <c r="E124" s="443"/>
      <c r="F124" s="443"/>
      <c r="G124" s="443"/>
      <c r="H124" s="443"/>
      <c r="I124" s="443"/>
      <c r="J124" s="443"/>
    </row>
    <row r="125" spans="2:10">
      <c r="B125" s="771"/>
      <c r="C125" s="771"/>
      <c r="D125" s="771"/>
      <c r="E125" s="771"/>
      <c r="F125" s="769"/>
      <c r="G125" s="443"/>
      <c r="H125" s="443"/>
      <c r="I125" s="443"/>
      <c r="J125" s="443"/>
    </row>
    <row r="126" spans="2:10">
      <c r="B126" s="771"/>
      <c r="C126" s="769"/>
      <c r="D126" s="771"/>
      <c r="E126" s="771"/>
      <c r="F126" s="771"/>
      <c r="G126" s="443"/>
      <c r="H126" s="443"/>
      <c r="I126" s="443"/>
      <c r="J126" s="443"/>
    </row>
    <row r="127" spans="2:10">
      <c r="B127" s="771"/>
      <c r="C127" s="769"/>
      <c r="D127" s="771"/>
      <c r="E127" s="772"/>
      <c r="F127" s="772"/>
      <c r="G127" s="443"/>
      <c r="H127" s="443"/>
      <c r="I127" s="443"/>
      <c r="J127" s="443"/>
    </row>
  </sheetData>
  <mergeCells count="41">
    <mergeCell ref="B18:D18"/>
    <mergeCell ref="B121:H121"/>
    <mergeCell ref="G30:H30"/>
    <mergeCell ref="G40:H40"/>
    <mergeCell ref="G56:H58"/>
    <mergeCell ref="G66:H66"/>
    <mergeCell ref="G67:H67"/>
    <mergeCell ref="G71:H78"/>
    <mergeCell ref="G82:H84"/>
    <mergeCell ref="B37:D37"/>
    <mergeCell ref="C36:D36"/>
    <mergeCell ref="B53:D53"/>
    <mergeCell ref="B59:D59"/>
    <mergeCell ref="B68:D68"/>
    <mergeCell ref="B79:D79"/>
    <mergeCell ref="B85:D85"/>
    <mergeCell ref="B122:H122"/>
    <mergeCell ref="B125:F125"/>
    <mergeCell ref="B126:C127"/>
    <mergeCell ref="D126:D127"/>
    <mergeCell ref="E126:E127"/>
    <mergeCell ref="F126:F127"/>
    <mergeCell ref="B1:H1"/>
    <mergeCell ref="B3:H3"/>
    <mergeCell ref="F5:H5"/>
    <mergeCell ref="F6:F10"/>
    <mergeCell ref="H12:H17"/>
    <mergeCell ref="C17:D17"/>
    <mergeCell ref="G6:H6"/>
    <mergeCell ref="G7:G10"/>
    <mergeCell ref="H7:H10"/>
    <mergeCell ref="B101:D101"/>
    <mergeCell ref="B116:D116"/>
    <mergeCell ref="C52:D52"/>
    <mergeCell ref="C58:D58"/>
    <mergeCell ref="C67:D67"/>
    <mergeCell ref="C78:D78"/>
    <mergeCell ref="C84:D84"/>
    <mergeCell ref="C100:D100"/>
    <mergeCell ref="C115:D115"/>
    <mergeCell ref="B105:D105"/>
  </mergeCells>
  <pageMargins left="0.7" right="0.7" top="0.75" bottom="0.75" header="0.3" footer="0.3"/>
  <pageSetup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topLeftCell="A22" zoomScale="70" zoomScaleNormal="70" workbookViewId="0">
      <selection sqref="A1:G1"/>
    </sheetView>
  </sheetViews>
  <sheetFormatPr defaultColWidth="9.109375" defaultRowHeight="13.2"/>
  <cols>
    <col min="1" max="1" width="2.88671875" style="1" customWidth="1"/>
    <col min="2" max="2" width="37" style="1" customWidth="1"/>
    <col min="3" max="3" width="11.88671875" style="1" customWidth="1"/>
    <col min="4" max="4" width="11.5546875" style="1" customWidth="1"/>
    <col min="5" max="5" width="8.33203125" style="3" customWidth="1"/>
    <col min="6" max="16384" width="9.109375" style="1"/>
  </cols>
  <sheetData>
    <row r="1" spans="1:7" ht="44.25" customHeight="1">
      <c r="A1" s="781" t="s">
        <v>198</v>
      </c>
      <c r="B1" s="782"/>
      <c r="C1" s="782"/>
      <c r="D1" s="782"/>
      <c r="E1" s="782"/>
      <c r="F1" s="782"/>
      <c r="G1" s="782"/>
    </row>
    <row r="2" spans="1:7" ht="13.8">
      <c r="A2" s="783" t="s">
        <v>14</v>
      </c>
      <c r="B2" s="783"/>
      <c r="C2" s="783"/>
      <c r="D2" s="783"/>
      <c r="E2" s="783"/>
      <c r="F2" s="783"/>
      <c r="G2" s="783"/>
    </row>
    <row r="4" spans="1:7" ht="48" customHeight="1">
      <c r="A4" s="784" t="s">
        <v>61</v>
      </c>
      <c r="B4" s="784"/>
      <c r="C4" s="784"/>
      <c r="D4" s="784"/>
      <c r="E4" s="784"/>
      <c r="F4" s="784"/>
      <c r="G4" s="784"/>
    </row>
    <row r="7" spans="1:7" ht="15.6">
      <c r="A7" s="2" t="s">
        <v>15</v>
      </c>
    </row>
    <row r="8" spans="1:7" ht="27.6">
      <c r="B8" s="4" t="s">
        <v>16</v>
      </c>
      <c r="C8" s="785" t="s">
        <v>17</v>
      </c>
      <c r="D8" s="785"/>
      <c r="E8" s="5" t="s">
        <v>18</v>
      </c>
      <c r="F8" s="786" t="s">
        <v>19</v>
      </c>
      <c r="G8" s="787"/>
    </row>
    <row r="9" spans="1:7">
      <c r="B9" s="396"/>
      <c r="C9" s="788"/>
      <c r="D9" s="788"/>
      <c r="E9" s="407"/>
      <c r="F9" s="789"/>
      <c r="G9" s="790"/>
    </row>
    <row r="10" spans="1:7">
      <c r="B10" s="397"/>
      <c r="C10" s="791"/>
      <c r="D10" s="791"/>
      <c r="E10" s="408"/>
      <c r="F10" s="792"/>
      <c r="G10" s="793"/>
    </row>
    <row r="11" spans="1:7">
      <c r="B11" s="397"/>
      <c r="C11" s="791"/>
      <c r="D11" s="791"/>
      <c r="E11" s="408"/>
      <c r="F11" s="792"/>
      <c r="G11" s="793"/>
    </row>
    <row r="12" spans="1:7">
      <c r="B12" s="398"/>
      <c r="C12" s="794"/>
      <c r="D12" s="794"/>
      <c r="E12" s="409"/>
      <c r="F12" s="795"/>
      <c r="G12" s="796"/>
    </row>
    <row r="13" spans="1:7">
      <c r="C13" s="9"/>
      <c r="D13" s="9"/>
      <c r="E13" s="9"/>
    </row>
    <row r="14" spans="1:7" ht="15.6">
      <c r="A14" s="2" t="s">
        <v>20</v>
      </c>
    </row>
    <row r="15" spans="1:7" ht="27.6">
      <c r="B15" s="10" t="s">
        <v>16</v>
      </c>
      <c r="C15" s="11" t="s">
        <v>17</v>
      </c>
      <c r="D15" s="12" t="s">
        <v>21</v>
      </c>
      <c r="E15" s="13" t="s">
        <v>18</v>
      </c>
      <c r="F15" s="14" t="s">
        <v>22</v>
      </c>
      <c r="G15" s="15" t="s">
        <v>23</v>
      </c>
    </row>
    <row r="16" spans="1:7">
      <c r="B16" s="397"/>
      <c r="C16" s="399"/>
      <c r="D16" s="399"/>
      <c r="E16" s="400"/>
      <c r="F16" s="401"/>
      <c r="G16" s="402"/>
    </row>
    <row r="17" spans="1:7">
      <c r="B17" s="397"/>
      <c r="C17" s="399"/>
      <c r="D17" s="399"/>
      <c r="E17" s="400"/>
      <c r="F17" s="401"/>
      <c r="G17" s="402"/>
    </row>
    <row r="18" spans="1:7">
      <c r="B18" s="397"/>
      <c r="C18" s="399"/>
      <c r="D18" s="399"/>
      <c r="E18" s="400"/>
      <c r="F18" s="401"/>
      <c r="G18" s="402"/>
    </row>
    <row r="19" spans="1:7">
      <c r="B19" s="397"/>
      <c r="C19" s="399"/>
      <c r="D19" s="399"/>
      <c r="E19" s="400"/>
      <c r="F19" s="401"/>
      <c r="G19" s="402"/>
    </row>
    <row r="20" spans="1:7">
      <c r="B20" s="397"/>
      <c r="C20" s="399"/>
      <c r="D20" s="399"/>
      <c r="E20" s="400"/>
      <c r="F20" s="401"/>
      <c r="G20" s="402"/>
    </row>
    <row r="21" spans="1:7">
      <c r="B21" s="397"/>
      <c r="C21" s="399"/>
      <c r="D21" s="399"/>
      <c r="E21" s="400"/>
      <c r="F21" s="401"/>
      <c r="G21" s="402"/>
    </row>
    <row r="22" spans="1:7">
      <c r="B22" s="398"/>
      <c r="C22" s="403"/>
      <c r="D22" s="403"/>
      <c r="E22" s="404"/>
      <c r="F22" s="405"/>
      <c r="G22" s="406"/>
    </row>
    <row r="23" spans="1:7" ht="13.8">
      <c r="B23" s="18" t="s">
        <v>24</v>
      </c>
      <c r="C23" s="410">
        <f>SUM(C16:C22)</f>
        <v>0</v>
      </c>
      <c r="D23" s="410">
        <f>SUM(D16:D22)</f>
        <v>0</v>
      </c>
      <c r="E23" s="19"/>
      <c r="F23" s="9"/>
      <c r="G23" s="9"/>
    </row>
    <row r="25" spans="1:7" ht="15.6">
      <c r="A25" s="2" t="s">
        <v>25</v>
      </c>
    </row>
    <row r="26" spans="1:7" ht="13.8">
      <c r="B26" s="4" t="s">
        <v>26</v>
      </c>
      <c r="C26" s="797" t="s">
        <v>27</v>
      </c>
      <c r="D26" s="797"/>
      <c r="E26" s="797"/>
      <c r="F26" s="797" t="s">
        <v>17</v>
      </c>
      <c r="G26" s="797"/>
    </row>
    <row r="27" spans="1:7">
      <c r="B27" s="396"/>
      <c r="C27" s="798"/>
      <c r="D27" s="798"/>
      <c r="E27" s="798"/>
      <c r="F27" s="799"/>
      <c r="G27" s="800"/>
    </row>
    <row r="28" spans="1:7">
      <c r="B28" s="397"/>
      <c r="C28" s="801"/>
      <c r="D28" s="801"/>
      <c r="E28" s="801"/>
      <c r="F28" s="802"/>
      <c r="G28" s="803"/>
    </row>
    <row r="29" spans="1:7">
      <c r="B29" s="397"/>
      <c r="C29" s="801"/>
      <c r="D29" s="801"/>
      <c r="E29" s="801"/>
      <c r="F29" s="802"/>
      <c r="G29" s="803"/>
    </row>
    <row r="30" spans="1:7">
      <c r="B30" s="398"/>
      <c r="C30" s="804"/>
      <c r="D30" s="804"/>
      <c r="E30" s="804"/>
      <c r="F30" s="805"/>
      <c r="G30" s="806"/>
    </row>
    <row r="31" spans="1:7" ht="13.8">
      <c r="B31" s="807" t="s">
        <v>24</v>
      </c>
      <c r="C31" s="807"/>
      <c r="D31" s="807"/>
      <c r="E31" s="807"/>
      <c r="F31" s="808">
        <f>SUM(F27:G30)</f>
        <v>0</v>
      </c>
      <c r="G31" s="808"/>
    </row>
    <row r="32" spans="1:7">
      <c r="E32" s="1"/>
    </row>
    <row r="33" spans="1:7" ht="15.6">
      <c r="A33" s="2" t="s">
        <v>28</v>
      </c>
    </row>
    <row r="34" spans="1:7" ht="13.8">
      <c r="B34" s="797" t="s">
        <v>29</v>
      </c>
      <c r="C34" s="797"/>
      <c r="D34" s="797"/>
      <c r="E34" s="797"/>
      <c r="F34" s="797" t="s">
        <v>17</v>
      </c>
      <c r="G34" s="797"/>
    </row>
    <row r="35" spans="1:7">
      <c r="B35" s="809"/>
      <c r="C35" s="798"/>
      <c r="D35" s="798"/>
      <c r="E35" s="798"/>
      <c r="F35" s="799"/>
      <c r="G35" s="800"/>
    </row>
    <row r="36" spans="1:7">
      <c r="B36" s="814"/>
      <c r="C36" s="801"/>
      <c r="D36" s="801"/>
      <c r="E36" s="801"/>
      <c r="F36" s="802"/>
      <c r="G36" s="803"/>
    </row>
    <row r="37" spans="1:7">
      <c r="B37" s="814"/>
      <c r="C37" s="801"/>
      <c r="D37" s="801"/>
      <c r="E37" s="801"/>
      <c r="F37" s="802"/>
      <c r="G37" s="803"/>
    </row>
    <row r="38" spans="1:7">
      <c r="B38" s="815"/>
      <c r="C38" s="804"/>
      <c r="D38" s="804"/>
      <c r="E38" s="804"/>
      <c r="F38" s="805"/>
      <c r="G38" s="806"/>
    </row>
    <row r="39" spans="1:7" ht="13.8">
      <c r="B39" s="807" t="s">
        <v>24</v>
      </c>
      <c r="C39" s="807"/>
      <c r="D39" s="807"/>
      <c r="E39" s="807"/>
      <c r="F39" s="808">
        <f>SUM(F35:G38)</f>
        <v>0</v>
      </c>
      <c r="G39" s="808"/>
    </row>
    <row r="41" spans="1:7" ht="15.6">
      <c r="A41" s="810" t="s">
        <v>30</v>
      </c>
      <c r="B41" s="811"/>
      <c r="C41" s="811"/>
      <c r="D41" s="811"/>
      <c r="E41" s="811"/>
      <c r="F41" s="812">
        <f>C23+F31+F39</f>
        <v>0</v>
      </c>
      <c r="G41" s="813"/>
    </row>
    <row r="43" spans="1:7">
      <c r="G43" s="315" t="s">
        <v>344</v>
      </c>
    </row>
  </sheetData>
  <mergeCells count="39">
    <mergeCell ref="B39:E39"/>
    <mergeCell ref="F39:G39"/>
    <mergeCell ref="A41:E41"/>
    <mergeCell ref="F41:G41"/>
    <mergeCell ref="B36:E36"/>
    <mergeCell ref="F36:G36"/>
    <mergeCell ref="B37:E37"/>
    <mergeCell ref="F37:G37"/>
    <mergeCell ref="B38:E38"/>
    <mergeCell ref="F38:G38"/>
    <mergeCell ref="B31:E31"/>
    <mergeCell ref="F31:G31"/>
    <mergeCell ref="B34:E34"/>
    <mergeCell ref="F34:G34"/>
    <mergeCell ref="B35:E35"/>
    <mergeCell ref="F35:G35"/>
    <mergeCell ref="C28:E28"/>
    <mergeCell ref="F28:G28"/>
    <mergeCell ref="C29:E29"/>
    <mergeCell ref="F29:G29"/>
    <mergeCell ref="C30:E30"/>
    <mergeCell ref="F30:G30"/>
    <mergeCell ref="C12:D12"/>
    <mergeCell ref="F12:G12"/>
    <mergeCell ref="C26:E26"/>
    <mergeCell ref="F26:G26"/>
    <mergeCell ref="C27:E27"/>
    <mergeCell ref="F27:G27"/>
    <mergeCell ref="C9:D9"/>
    <mergeCell ref="F9:G9"/>
    <mergeCell ref="C10:D10"/>
    <mergeCell ref="F10:G10"/>
    <mergeCell ref="C11:D11"/>
    <mergeCell ref="F11:G11"/>
    <mergeCell ref="A1:G1"/>
    <mergeCell ref="A2:G2"/>
    <mergeCell ref="A4:G4"/>
    <mergeCell ref="C8:D8"/>
    <mergeCell ref="F8:G8"/>
  </mergeCells>
  <pageMargins left="0.7" right="0.7" top="0.75" bottom="0.75" header="0.3" footer="0.3"/>
  <pageSetup scale="9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25"/>
  <sheetViews>
    <sheetView topLeftCell="A60" zoomScale="55" zoomScaleNormal="55" workbookViewId="0"/>
  </sheetViews>
  <sheetFormatPr defaultColWidth="9.109375" defaultRowHeight="13.2"/>
  <cols>
    <col min="1" max="1" width="3.33203125" style="510" customWidth="1"/>
    <col min="2" max="4" width="9.109375" style="510"/>
    <col min="5" max="5" width="26.33203125" style="510" customWidth="1"/>
    <col min="6" max="6" width="16.5546875" style="510" customWidth="1"/>
    <col min="7" max="7" width="17.33203125" style="510" customWidth="1"/>
    <col min="8" max="8" width="18.33203125" style="510" customWidth="1"/>
    <col min="9" max="16384" width="9.109375" style="510"/>
  </cols>
  <sheetData>
    <row r="1" spans="2:13" ht="59.25" customHeight="1">
      <c r="B1" s="816" t="s">
        <v>197</v>
      </c>
      <c r="C1" s="816"/>
      <c r="D1" s="816"/>
      <c r="E1" s="816"/>
      <c r="F1" s="816"/>
      <c r="G1" s="816"/>
      <c r="H1" s="816"/>
      <c r="I1" s="509"/>
    </row>
    <row r="2" spans="2:13" ht="8.25" customHeight="1">
      <c r="B2" s="511"/>
      <c r="C2" s="511"/>
      <c r="D2" s="511"/>
      <c r="E2" s="511"/>
      <c r="F2" s="511"/>
      <c r="G2" s="511"/>
      <c r="H2" s="511"/>
      <c r="I2" s="509"/>
    </row>
    <row r="3" spans="2:13" ht="30" customHeight="1">
      <c r="B3" s="824" t="s">
        <v>303</v>
      </c>
      <c r="C3" s="824"/>
      <c r="D3" s="824"/>
      <c r="E3" s="824"/>
      <c r="F3" s="824"/>
      <c r="G3" s="824"/>
      <c r="H3" s="824"/>
      <c r="I3" s="512"/>
    </row>
    <row r="4" spans="2:13" ht="18.75" customHeight="1" thickBot="1">
      <c r="B4" s="513"/>
      <c r="C4" s="513"/>
      <c r="D4" s="513"/>
      <c r="E4" s="513"/>
      <c r="F4" s="513"/>
      <c r="G4" s="513"/>
      <c r="H4" s="513"/>
      <c r="I4" s="512"/>
    </row>
    <row r="5" spans="2:13" ht="16.5" customHeight="1" thickBot="1">
      <c r="B5" s="825" t="s">
        <v>300</v>
      </c>
      <c r="C5" s="826"/>
      <c r="D5" s="826"/>
      <c r="E5" s="826"/>
      <c r="F5" s="826"/>
      <c r="G5" s="826"/>
      <c r="H5" s="827"/>
      <c r="I5" s="512"/>
    </row>
    <row r="6" spans="2:13" ht="18.75" customHeight="1" thickBot="1">
      <c r="B6" s="513"/>
      <c r="C6" s="513"/>
      <c r="D6" s="513"/>
      <c r="E6" s="513"/>
      <c r="F6" s="513"/>
      <c r="G6" s="513"/>
      <c r="H6" s="513"/>
      <c r="I6" s="512"/>
    </row>
    <row r="7" spans="2:13" ht="15" customHeight="1">
      <c r="B7" s="509"/>
      <c r="C7" s="509"/>
      <c r="D7" s="509"/>
      <c r="E7" s="509"/>
      <c r="F7" s="828" t="s">
        <v>70</v>
      </c>
      <c r="G7" s="817" t="s">
        <v>71</v>
      </c>
      <c r="H7" s="820" t="s">
        <v>302</v>
      </c>
      <c r="I7" s="607"/>
      <c r="J7" s="608"/>
      <c r="K7" s="608"/>
      <c r="L7" s="608"/>
      <c r="M7" s="608"/>
    </row>
    <row r="8" spans="2:13" ht="15" customHeight="1">
      <c r="B8" s="514"/>
      <c r="C8" s="509"/>
      <c r="D8" s="509"/>
      <c r="E8" s="515"/>
      <c r="F8" s="829"/>
      <c r="G8" s="818"/>
      <c r="H8" s="821"/>
      <c r="I8" s="607"/>
      <c r="J8" s="608"/>
      <c r="K8" s="608"/>
      <c r="L8" s="608"/>
      <c r="M8" s="608"/>
    </row>
    <row r="9" spans="2:13" ht="15" customHeight="1">
      <c r="B9" s="509"/>
      <c r="C9" s="516"/>
      <c r="D9" s="516"/>
      <c r="E9" s="515"/>
      <c r="F9" s="829"/>
      <c r="G9" s="818"/>
      <c r="H9" s="821"/>
      <c r="I9" s="607"/>
      <c r="J9" s="608"/>
      <c r="K9" s="608"/>
      <c r="L9" s="608"/>
      <c r="M9" s="608"/>
    </row>
    <row r="10" spans="2:13" ht="15" customHeight="1" thickBot="1">
      <c r="B10" s="509"/>
      <c r="C10" s="516"/>
      <c r="D10" s="516"/>
      <c r="E10" s="515"/>
      <c r="F10" s="830"/>
      <c r="G10" s="819"/>
      <c r="H10" s="822"/>
      <c r="I10" s="607"/>
      <c r="J10" s="608"/>
      <c r="K10" s="608"/>
      <c r="L10" s="608"/>
      <c r="M10" s="608"/>
    </row>
    <row r="11" spans="2:13" ht="13.8" thickBot="1">
      <c r="B11" s="517" t="s">
        <v>11</v>
      </c>
      <c r="C11" s="518"/>
      <c r="D11" s="518"/>
      <c r="E11" s="519"/>
      <c r="F11" s="520"/>
      <c r="G11" s="521"/>
      <c r="H11" s="521"/>
      <c r="I11" s="607"/>
      <c r="J11" s="608"/>
      <c r="K11" s="608"/>
      <c r="L11" s="608"/>
      <c r="M11" s="608"/>
    </row>
    <row r="12" spans="2:13">
      <c r="B12" s="522" t="s">
        <v>10</v>
      </c>
      <c r="C12" s="523"/>
      <c r="D12" s="524"/>
      <c r="E12" s="509"/>
      <c r="F12" s="595">
        <v>0</v>
      </c>
      <c r="G12" s="525">
        <f>'A-1 Itemized Costs-Residential'!$F$12</f>
        <v>0</v>
      </c>
      <c r="H12" s="526">
        <f t="shared" ref="H12:H17" si="0">SUM(F12:G12)</f>
        <v>0</v>
      </c>
      <c r="I12" s="607"/>
      <c r="J12" s="608"/>
      <c r="K12" s="608"/>
      <c r="L12" s="608"/>
      <c r="M12" s="608"/>
    </row>
    <row r="13" spans="2:13">
      <c r="B13" s="522" t="s">
        <v>9</v>
      </c>
      <c r="C13" s="523"/>
      <c r="D13" s="524"/>
      <c r="E13" s="509"/>
      <c r="F13" s="596">
        <v>0</v>
      </c>
      <c r="G13" s="527">
        <f>'A-1 Itemized Costs-Residential'!$F$13</f>
        <v>0</v>
      </c>
      <c r="H13" s="528">
        <f t="shared" si="0"/>
        <v>0</v>
      </c>
      <c r="I13" s="607"/>
      <c r="J13" s="608"/>
      <c r="K13" s="608"/>
      <c r="L13" s="608"/>
      <c r="M13" s="608"/>
    </row>
    <row r="14" spans="2:13">
      <c r="B14" s="529" t="s">
        <v>166</v>
      </c>
      <c r="C14" s="524"/>
      <c r="D14" s="524"/>
      <c r="E14" s="530"/>
      <c r="F14" s="597">
        <v>0</v>
      </c>
      <c r="G14" s="527">
        <f>'A-1 Itemized Costs-Residential'!$F$14</f>
        <v>0</v>
      </c>
      <c r="H14" s="528">
        <f t="shared" si="0"/>
        <v>0</v>
      </c>
      <c r="I14" s="607"/>
      <c r="J14" s="608"/>
      <c r="K14" s="608"/>
      <c r="L14" s="608"/>
      <c r="M14" s="608"/>
    </row>
    <row r="15" spans="2:13">
      <c r="B15" s="529" t="s">
        <v>167</v>
      </c>
      <c r="C15" s="524"/>
      <c r="D15" s="524"/>
      <c r="E15" s="530"/>
      <c r="F15" s="597">
        <v>0</v>
      </c>
      <c r="G15" s="527">
        <f>'A-1 Itemized Costs-Residential'!$F$15</f>
        <v>0</v>
      </c>
      <c r="H15" s="528">
        <f t="shared" si="0"/>
        <v>0</v>
      </c>
      <c r="I15" s="607"/>
      <c r="J15" s="608"/>
      <c r="K15" s="608"/>
      <c r="L15" s="608"/>
      <c r="M15" s="608"/>
    </row>
    <row r="16" spans="2:13">
      <c r="B16" s="531" t="s">
        <v>256</v>
      </c>
      <c r="C16" s="524"/>
      <c r="D16" s="524"/>
      <c r="E16" s="530"/>
      <c r="F16" s="597">
        <v>0</v>
      </c>
      <c r="G16" s="532">
        <f>'A-1 Itemized Costs-Residential'!$F$16</f>
        <v>0</v>
      </c>
      <c r="H16" s="528">
        <f t="shared" si="0"/>
        <v>0</v>
      </c>
      <c r="I16" s="607"/>
      <c r="J16" s="608"/>
      <c r="K16" s="608"/>
      <c r="L16" s="608"/>
      <c r="M16" s="608"/>
    </row>
    <row r="17" spans="2:13">
      <c r="B17" s="316" t="s">
        <v>257</v>
      </c>
      <c r="C17" s="317"/>
      <c r="D17" s="317"/>
      <c r="E17" s="320"/>
      <c r="F17" s="598">
        <v>0</v>
      </c>
      <c r="G17" s="533">
        <f>'A-1 Itemized Costs-Residential'!$F$17</f>
        <v>0</v>
      </c>
      <c r="H17" s="534">
        <f t="shared" si="0"/>
        <v>0</v>
      </c>
      <c r="I17" s="607"/>
      <c r="J17" s="608"/>
      <c r="K17" s="608"/>
      <c r="L17" s="608"/>
      <c r="M17" s="608"/>
    </row>
    <row r="18" spans="2:13" ht="13.8" thickBot="1">
      <c r="B18" s="524" t="s">
        <v>0</v>
      </c>
      <c r="C18" s="524"/>
      <c r="D18" s="524"/>
      <c r="E18" s="530"/>
      <c r="F18" s="535">
        <f>SUM(F12:F17)</f>
        <v>0</v>
      </c>
      <c r="G18" s="536">
        <f>SUM(G12:G17)</f>
        <v>0</v>
      </c>
      <c r="H18" s="537">
        <f>SUM(F18, G18)</f>
        <v>0</v>
      </c>
      <c r="I18" s="607"/>
      <c r="J18" s="608"/>
      <c r="K18" s="608"/>
      <c r="L18" s="608"/>
      <c r="M18" s="608"/>
    </row>
    <row r="19" spans="2:13" ht="4.5" customHeight="1">
      <c r="B19" s="524"/>
      <c r="C19" s="524"/>
      <c r="D19" s="524"/>
      <c r="E19" s="530"/>
      <c r="F19" s="538"/>
      <c r="G19" s="538"/>
      <c r="H19" s="538"/>
      <c r="I19" s="607"/>
      <c r="J19" s="608"/>
      <c r="K19" s="608"/>
      <c r="L19" s="608"/>
      <c r="M19" s="608"/>
    </row>
    <row r="20" spans="2:13" ht="13.8" thickBot="1">
      <c r="B20" s="539" t="s">
        <v>258</v>
      </c>
      <c r="C20" s="540"/>
      <c r="D20" s="540"/>
      <c r="E20" s="524"/>
      <c r="F20" s="541"/>
      <c r="G20" s="538"/>
      <c r="H20" s="538"/>
      <c r="I20" s="607"/>
      <c r="J20" s="608"/>
      <c r="K20" s="608"/>
      <c r="L20" s="608"/>
      <c r="M20" s="608"/>
    </row>
    <row r="21" spans="2:13">
      <c r="B21" s="529" t="s">
        <v>8</v>
      </c>
      <c r="C21" s="524"/>
      <c r="D21" s="524"/>
      <c r="E21" s="530"/>
      <c r="F21" s="599">
        <v>0</v>
      </c>
      <c r="G21" s="525">
        <f>'A-1 Itemized Costs-Residential'!$F$21</f>
        <v>0</v>
      </c>
      <c r="H21" s="526">
        <f>SUM(F21, G21)</f>
        <v>0</v>
      </c>
      <c r="I21" s="607"/>
      <c r="J21" s="608"/>
      <c r="K21" s="608"/>
      <c r="L21" s="608"/>
      <c r="M21" s="608"/>
    </row>
    <row r="22" spans="2:13">
      <c r="B22" s="529" t="s">
        <v>7</v>
      </c>
      <c r="C22" s="542"/>
      <c r="D22" s="524"/>
      <c r="E22" s="542"/>
      <c r="F22" s="600">
        <v>0</v>
      </c>
      <c r="G22" s="543">
        <f>'A-1 Itemized Costs-Residential'!$F$22</f>
        <v>0</v>
      </c>
      <c r="H22" s="544">
        <f>SUM(F22, G22)</f>
        <v>0</v>
      </c>
      <c r="I22" s="607"/>
      <c r="J22" s="608"/>
      <c r="K22" s="608"/>
      <c r="L22" s="608"/>
      <c r="M22" s="608"/>
    </row>
    <row r="23" spans="2:13">
      <c r="B23" s="529" t="s">
        <v>259</v>
      </c>
      <c r="C23" s="542"/>
      <c r="D23" s="524"/>
      <c r="E23" s="542"/>
      <c r="F23" s="601">
        <v>0</v>
      </c>
      <c r="G23" s="527">
        <f>'A-1 Itemized Costs-Residential'!$F$23</f>
        <v>0</v>
      </c>
      <c r="H23" s="528">
        <f t="shared" ref="H23:H31" si="1">SUM(F23, G23)</f>
        <v>0</v>
      </c>
      <c r="I23" s="607"/>
      <c r="J23" s="608"/>
      <c r="K23" s="608"/>
      <c r="L23" s="608"/>
      <c r="M23" s="608"/>
    </row>
    <row r="24" spans="2:13" ht="13.8">
      <c r="B24" s="529" t="s">
        <v>309</v>
      </c>
      <c r="C24" s="542"/>
      <c r="D24" s="524"/>
      <c r="E24" s="542"/>
      <c r="F24" s="596">
        <v>0</v>
      </c>
      <c r="G24" s="527">
        <f>'A-1 Itemized Costs-Residential'!$F$24</f>
        <v>0</v>
      </c>
      <c r="H24" s="528">
        <f t="shared" si="1"/>
        <v>0</v>
      </c>
      <c r="I24" s="607"/>
      <c r="J24" s="608"/>
      <c r="K24" s="608"/>
      <c r="L24" s="608"/>
      <c r="M24" s="608"/>
    </row>
    <row r="25" spans="2:13" ht="13.8">
      <c r="B25" s="529" t="s">
        <v>308</v>
      </c>
      <c r="C25" s="542"/>
      <c r="D25" s="524"/>
      <c r="E25" s="542"/>
      <c r="F25" s="600">
        <v>0</v>
      </c>
      <c r="G25" s="545">
        <f>'A-1 Itemized Costs-Residential'!$F$25</f>
        <v>0</v>
      </c>
      <c r="H25" s="546">
        <f t="shared" si="1"/>
        <v>0</v>
      </c>
      <c r="I25" s="607"/>
      <c r="J25" s="608"/>
      <c r="K25" s="608"/>
      <c r="L25" s="608"/>
      <c r="M25" s="608"/>
    </row>
    <row r="26" spans="2:13">
      <c r="B26" s="529" t="s">
        <v>5</v>
      </c>
      <c r="C26" s="524"/>
      <c r="D26" s="524"/>
      <c r="E26" s="542"/>
      <c r="F26" s="596">
        <v>0</v>
      </c>
      <c r="G26" s="547">
        <f>'A-1 Itemized Costs-Residential'!$F$28</f>
        <v>0</v>
      </c>
      <c r="H26" s="528">
        <f t="shared" si="1"/>
        <v>0</v>
      </c>
      <c r="I26" s="607"/>
      <c r="J26" s="608"/>
      <c r="K26" s="608"/>
      <c r="L26" s="608"/>
      <c r="M26" s="608"/>
    </row>
    <row r="27" spans="2:13">
      <c r="B27" s="529" t="s">
        <v>260</v>
      </c>
      <c r="C27" s="524"/>
      <c r="D27" s="524"/>
      <c r="E27" s="542"/>
      <c r="F27" s="602">
        <v>0</v>
      </c>
      <c r="G27" s="547">
        <f>'A-1 Itemized Costs-Residential'!$F$29</f>
        <v>0</v>
      </c>
      <c r="H27" s="528">
        <f t="shared" si="1"/>
        <v>0</v>
      </c>
      <c r="I27" s="607"/>
      <c r="J27" s="608"/>
      <c r="K27" s="608"/>
      <c r="L27" s="608"/>
      <c r="M27" s="608"/>
    </row>
    <row r="28" spans="2:13">
      <c r="B28" s="529" t="s">
        <v>261</v>
      </c>
      <c r="C28" s="524"/>
      <c r="D28" s="524"/>
      <c r="E28" s="548"/>
      <c r="F28" s="600">
        <v>0</v>
      </c>
      <c r="G28" s="547">
        <f>'A-1 Itemized Costs-Residential'!$F$30</f>
        <v>0</v>
      </c>
      <c r="H28" s="528">
        <f>SUM(F28, G28)</f>
        <v>0</v>
      </c>
      <c r="I28" s="607"/>
      <c r="J28" s="608"/>
      <c r="K28" s="608"/>
      <c r="L28" s="608"/>
      <c r="M28" s="608"/>
    </row>
    <row r="29" spans="2:13">
      <c r="B29" s="529" t="s">
        <v>168</v>
      </c>
      <c r="C29" s="524"/>
      <c r="D29" s="524"/>
      <c r="E29" s="548"/>
      <c r="F29" s="596">
        <v>0</v>
      </c>
      <c r="G29" s="545">
        <f>'A-1 Itemized Costs-Residential'!$F$31</f>
        <v>0</v>
      </c>
      <c r="H29" s="528">
        <f t="shared" si="1"/>
        <v>0</v>
      </c>
      <c r="I29" s="607"/>
      <c r="J29" s="608"/>
      <c r="K29" s="608"/>
      <c r="L29" s="608"/>
      <c r="M29" s="608"/>
    </row>
    <row r="30" spans="2:13">
      <c r="B30" s="529" t="s">
        <v>169</v>
      </c>
      <c r="C30" s="524"/>
      <c r="D30" s="524"/>
      <c r="E30" s="548"/>
      <c r="F30" s="597">
        <v>0</v>
      </c>
      <c r="G30" s="527">
        <f>'A-1 Itemized Costs-Residential'!$F$32</f>
        <v>0</v>
      </c>
      <c r="H30" s="549">
        <f t="shared" si="1"/>
        <v>0</v>
      </c>
      <c r="I30" s="607"/>
      <c r="J30" s="608"/>
      <c r="K30" s="608"/>
      <c r="L30" s="608"/>
      <c r="M30" s="608"/>
    </row>
    <row r="31" spans="2:13">
      <c r="B31" s="529" t="s">
        <v>262</v>
      </c>
      <c r="C31" s="542"/>
      <c r="D31" s="548"/>
      <c r="E31" s="550"/>
      <c r="F31" s="602">
        <v>0</v>
      </c>
      <c r="G31" s="551">
        <f>'A-1 Itemized Costs-Residential'!$F$33</f>
        <v>0</v>
      </c>
      <c r="H31" s="528">
        <f t="shared" si="1"/>
        <v>0</v>
      </c>
      <c r="I31" s="607"/>
      <c r="J31" s="608"/>
      <c r="K31" s="608"/>
      <c r="L31" s="608"/>
      <c r="M31" s="608"/>
    </row>
    <row r="32" spans="2:13">
      <c r="B32" s="529" t="s">
        <v>170</v>
      </c>
      <c r="C32" s="524"/>
      <c r="D32" s="524"/>
      <c r="E32" s="542"/>
      <c r="F32" s="600">
        <v>0</v>
      </c>
      <c r="G32" s="543">
        <f>'A-1 Itemized Costs-Residential'!$F$34</f>
        <v>0</v>
      </c>
      <c r="H32" s="552">
        <f>SUM(F32, G32)</f>
        <v>0</v>
      </c>
      <c r="I32" s="607"/>
      <c r="J32" s="608"/>
      <c r="K32" s="608"/>
      <c r="L32" s="608"/>
      <c r="M32" s="608"/>
    </row>
    <row r="33" spans="2:13">
      <c r="B33" s="529" t="s">
        <v>6</v>
      </c>
      <c r="C33" s="524"/>
      <c r="D33" s="524"/>
      <c r="E33" s="542"/>
      <c r="F33" s="602">
        <v>0</v>
      </c>
      <c r="G33" s="543">
        <f>'A-1 Itemized Costs-Residential'!$F$35</f>
        <v>0</v>
      </c>
      <c r="H33" s="552">
        <f>SUM(F33, G33)</f>
        <v>0</v>
      </c>
      <c r="I33" s="607"/>
      <c r="J33" s="608"/>
      <c r="K33" s="608"/>
      <c r="L33" s="608"/>
      <c r="M33" s="608"/>
    </row>
    <row r="34" spans="2:13">
      <c r="B34" s="316" t="s">
        <v>257</v>
      </c>
      <c r="C34" s="317"/>
      <c r="D34" s="317"/>
      <c r="E34" s="318"/>
      <c r="F34" s="603">
        <v>0</v>
      </c>
      <c r="G34" s="553">
        <f>'A-1 Itemized Costs-Residential'!$F$36</f>
        <v>0</v>
      </c>
      <c r="H34" s="554">
        <f>SUM(F34, G34)</f>
        <v>0</v>
      </c>
      <c r="I34" s="607"/>
      <c r="J34" s="608"/>
      <c r="K34" s="608"/>
      <c r="L34" s="608"/>
      <c r="M34" s="608"/>
    </row>
    <row r="35" spans="2:13" ht="13.8" thickBot="1">
      <c r="B35" s="524" t="s">
        <v>0</v>
      </c>
      <c r="C35" s="524"/>
      <c r="D35" s="524"/>
      <c r="E35" s="524"/>
      <c r="F35" s="535">
        <f>SUM(F21:F34)</f>
        <v>0</v>
      </c>
      <c r="G35" s="555">
        <f>SUM(G21:G34)</f>
        <v>0</v>
      </c>
      <c r="H35" s="556">
        <f>SUM(F35, G35)</f>
        <v>0</v>
      </c>
      <c r="I35" s="607"/>
      <c r="J35" s="608"/>
      <c r="K35" s="608"/>
      <c r="L35" s="608"/>
      <c r="M35" s="608"/>
    </row>
    <row r="36" spans="2:13">
      <c r="B36" s="524"/>
      <c r="C36" s="524"/>
      <c r="D36" s="524"/>
      <c r="E36" s="524"/>
      <c r="F36" s="538"/>
      <c r="G36" s="538"/>
      <c r="H36" s="538"/>
      <c r="I36" s="607"/>
      <c r="J36" s="608"/>
      <c r="K36" s="608"/>
      <c r="L36" s="608"/>
      <c r="M36" s="608"/>
    </row>
    <row r="37" spans="2:13" ht="13.8" thickBot="1">
      <c r="B37" s="557" t="s">
        <v>263</v>
      </c>
      <c r="C37" s="557"/>
      <c r="D37" s="557"/>
      <c r="E37" s="557"/>
      <c r="F37" s="538"/>
      <c r="G37" s="558"/>
      <c r="H37" s="558"/>
      <c r="I37" s="607"/>
      <c r="J37" s="608"/>
      <c r="K37" s="608"/>
      <c r="L37" s="608"/>
      <c r="M37" s="608"/>
    </row>
    <row r="38" spans="2:13">
      <c r="B38" s="529" t="s">
        <v>264</v>
      </c>
      <c r="C38" s="524"/>
      <c r="D38" s="524"/>
      <c r="E38" s="530"/>
      <c r="F38" s="604">
        <v>0</v>
      </c>
      <c r="G38" s="525">
        <f>'A-1 Itemized Costs-Residential'!$F$40</f>
        <v>0</v>
      </c>
      <c r="H38" s="526">
        <f>SUM(F38, G38)</f>
        <v>0</v>
      </c>
      <c r="I38" s="607"/>
      <c r="J38" s="608"/>
      <c r="K38" s="608"/>
      <c r="L38" s="608"/>
      <c r="M38" s="608"/>
    </row>
    <row r="39" spans="2:13">
      <c r="B39" s="529" t="s">
        <v>3</v>
      </c>
      <c r="C39" s="524"/>
      <c r="D39" s="524"/>
      <c r="E39" s="530"/>
      <c r="F39" s="601">
        <v>0</v>
      </c>
      <c r="G39" s="543">
        <f>'A-1 Itemized Costs-Residential'!$F$41</f>
        <v>0</v>
      </c>
      <c r="H39" s="546">
        <f t="shared" ref="H39:H50" si="2">SUM(F39, G39)</f>
        <v>0</v>
      </c>
      <c r="I39" s="607"/>
      <c r="J39" s="608"/>
      <c r="K39" s="608"/>
      <c r="L39" s="608"/>
      <c r="M39" s="608"/>
    </row>
    <row r="40" spans="2:13">
      <c r="B40" s="529" t="s">
        <v>265</v>
      </c>
      <c r="C40" s="524"/>
      <c r="D40" s="524"/>
      <c r="E40" s="530"/>
      <c r="F40" s="600">
        <v>0</v>
      </c>
      <c r="G40" s="559">
        <f>'A-1 Itemized Costs-Residential'!$F$42</f>
        <v>0</v>
      </c>
      <c r="H40" s="528">
        <f t="shared" si="2"/>
        <v>0</v>
      </c>
      <c r="I40" s="607"/>
      <c r="J40" s="608"/>
      <c r="K40" s="608"/>
      <c r="L40" s="608"/>
      <c r="M40" s="608"/>
    </row>
    <row r="41" spans="2:13">
      <c r="B41" s="529" t="s">
        <v>266</v>
      </c>
      <c r="C41" s="524"/>
      <c r="D41" s="524"/>
      <c r="E41" s="530"/>
      <c r="F41" s="600">
        <v>0</v>
      </c>
      <c r="G41" s="560">
        <f>'A-1 Itemized Costs-Residential'!$F$43</f>
        <v>0</v>
      </c>
      <c r="H41" s="528">
        <f t="shared" si="2"/>
        <v>0</v>
      </c>
      <c r="I41" s="607"/>
      <c r="J41" s="608"/>
      <c r="K41" s="608"/>
      <c r="L41" s="608"/>
      <c r="M41" s="608"/>
    </row>
    <row r="42" spans="2:13">
      <c r="B42" s="531" t="s">
        <v>267</v>
      </c>
      <c r="C42" s="561"/>
      <c r="D42" s="561"/>
      <c r="E42" s="530"/>
      <c r="F42" s="600">
        <v>0</v>
      </c>
      <c r="G42" s="551">
        <f>'A-1 Itemized Costs-Residential'!$F$44</f>
        <v>0</v>
      </c>
      <c r="H42" s="528">
        <f t="shared" si="2"/>
        <v>0</v>
      </c>
      <c r="I42" s="607"/>
      <c r="J42" s="608"/>
      <c r="K42" s="608"/>
      <c r="L42" s="608"/>
      <c r="M42" s="608"/>
    </row>
    <row r="43" spans="2:13">
      <c r="B43" s="529" t="s">
        <v>171</v>
      </c>
      <c r="C43" s="562"/>
      <c r="D43" s="562"/>
      <c r="E43" s="530"/>
      <c r="F43" s="601">
        <v>0</v>
      </c>
      <c r="G43" s="527">
        <f>'A-1 Itemized Costs-Residential'!$F$45</f>
        <v>0</v>
      </c>
      <c r="H43" s="528">
        <f t="shared" si="2"/>
        <v>0</v>
      </c>
      <c r="I43" s="607"/>
      <c r="J43" s="608"/>
      <c r="K43" s="608"/>
      <c r="L43" s="608"/>
      <c r="M43" s="608"/>
    </row>
    <row r="44" spans="2:13">
      <c r="B44" s="529" t="s">
        <v>268</v>
      </c>
      <c r="C44" s="563"/>
      <c r="D44" s="563"/>
      <c r="E44" s="530"/>
      <c r="F44" s="600">
        <v>0</v>
      </c>
      <c r="G44" s="543">
        <f>'A-1 Itemized Costs-Residential'!$F$46</f>
        <v>0</v>
      </c>
      <c r="H44" s="546">
        <f t="shared" si="2"/>
        <v>0</v>
      </c>
      <c r="I44" s="607"/>
      <c r="J44" s="608"/>
      <c r="K44" s="608"/>
      <c r="L44" s="608"/>
      <c r="M44" s="608"/>
    </row>
    <row r="45" spans="2:13">
      <c r="B45" s="529" t="s">
        <v>269</v>
      </c>
      <c r="C45" s="542"/>
      <c r="D45" s="524"/>
      <c r="E45" s="542"/>
      <c r="F45" s="597">
        <v>0</v>
      </c>
      <c r="G45" s="527">
        <f>'A-1 Itemized Costs-Residential'!$F$47</f>
        <v>0</v>
      </c>
      <c r="H45" s="528">
        <f t="shared" si="2"/>
        <v>0</v>
      </c>
      <c r="I45" s="607"/>
      <c r="J45" s="608"/>
      <c r="K45" s="608"/>
      <c r="L45" s="608"/>
      <c r="M45" s="608"/>
    </row>
    <row r="46" spans="2:13">
      <c r="B46" s="531" t="s">
        <v>172</v>
      </c>
      <c r="C46" s="524"/>
      <c r="D46" s="524"/>
      <c r="E46" s="530"/>
      <c r="F46" s="597">
        <v>0</v>
      </c>
      <c r="G46" s="527">
        <f>'A-1 Itemized Costs-Residential'!$F$48</f>
        <v>0</v>
      </c>
      <c r="H46" s="528">
        <f t="shared" si="2"/>
        <v>0</v>
      </c>
      <c r="I46" s="607"/>
      <c r="J46" s="608"/>
      <c r="K46" s="608"/>
      <c r="L46" s="608"/>
      <c r="M46" s="608"/>
    </row>
    <row r="47" spans="2:13">
      <c r="B47" s="531" t="s">
        <v>270</v>
      </c>
      <c r="C47" s="524"/>
      <c r="D47" s="524"/>
      <c r="E47" s="530"/>
      <c r="F47" s="597">
        <v>0</v>
      </c>
      <c r="G47" s="527">
        <f>'A-1 Itemized Costs-Residential'!$F$49</f>
        <v>0</v>
      </c>
      <c r="H47" s="528">
        <f t="shared" si="2"/>
        <v>0</v>
      </c>
      <c r="I47" s="607"/>
      <c r="J47" s="608"/>
      <c r="K47" s="608"/>
      <c r="L47" s="608"/>
      <c r="M47" s="608"/>
    </row>
    <row r="48" spans="2:13">
      <c r="B48" s="316" t="s">
        <v>271</v>
      </c>
      <c r="C48" s="317"/>
      <c r="D48" s="317"/>
      <c r="E48" s="320"/>
      <c r="F48" s="597">
        <v>0</v>
      </c>
      <c r="G48" s="527">
        <f>'A-1 Itemized Costs-Residential'!$F$50</f>
        <v>0</v>
      </c>
      <c r="H48" s="528">
        <f t="shared" si="2"/>
        <v>0</v>
      </c>
      <c r="I48" s="607"/>
      <c r="J48" s="608"/>
      <c r="K48" s="608"/>
      <c r="L48" s="608"/>
      <c r="M48" s="608"/>
    </row>
    <row r="49" spans="2:13">
      <c r="B49" s="531" t="s">
        <v>334</v>
      </c>
      <c r="C49" s="524"/>
      <c r="D49" s="524"/>
      <c r="E49" s="530"/>
      <c r="F49" s="597">
        <v>0</v>
      </c>
      <c r="G49" s="527">
        <f>'A-1 Itemized Costs-Residential'!$F$51</f>
        <v>0</v>
      </c>
      <c r="H49" s="528">
        <f t="shared" si="2"/>
        <v>0</v>
      </c>
      <c r="I49" s="607"/>
      <c r="J49" s="608"/>
      <c r="K49" s="608"/>
      <c r="L49" s="608"/>
      <c r="M49" s="608"/>
    </row>
    <row r="50" spans="2:13">
      <c r="B50" s="316" t="s">
        <v>313</v>
      </c>
      <c r="C50" s="319"/>
      <c r="D50" s="319"/>
      <c r="E50" s="320"/>
      <c r="F50" s="598">
        <v>0</v>
      </c>
      <c r="G50" s="533">
        <f>'A-1 Itemized Costs-Residential'!$F$52</f>
        <v>0</v>
      </c>
      <c r="H50" s="554">
        <f t="shared" si="2"/>
        <v>0</v>
      </c>
      <c r="I50" s="607"/>
      <c r="J50" s="608"/>
      <c r="K50" s="608"/>
      <c r="L50" s="608"/>
      <c r="M50" s="608"/>
    </row>
    <row r="51" spans="2:13" ht="13.8" thickBot="1">
      <c r="B51" s="524" t="s">
        <v>0</v>
      </c>
      <c r="C51" s="524"/>
      <c r="D51" s="524"/>
      <c r="E51" s="530"/>
      <c r="F51" s="535">
        <f>SUM(F38:F50)</f>
        <v>0</v>
      </c>
      <c r="G51" s="536">
        <f>SUM(G38:G50)</f>
        <v>0</v>
      </c>
      <c r="H51" s="556">
        <f>SUM(F51, G51)</f>
        <v>0</v>
      </c>
      <c r="I51" s="607"/>
      <c r="J51" s="608"/>
      <c r="K51" s="608"/>
      <c r="L51" s="608"/>
      <c r="M51" s="608"/>
    </row>
    <row r="52" spans="2:13">
      <c r="B52" s="564"/>
      <c r="C52" s="564"/>
      <c r="D52" s="564"/>
      <c r="E52" s="565"/>
      <c r="F52" s="566"/>
      <c r="G52" s="567"/>
      <c r="H52" s="567"/>
      <c r="I52" s="607"/>
      <c r="J52" s="608"/>
      <c r="K52" s="608"/>
      <c r="L52" s="608"/>
      <c r="M52" s="608"/>
    </row>
    <row r="53" spans="2:13" ht="13.8" thickBot="1">
      <c r="B53" s="539" t="s">
        <v>272</v>
      </c>
      <c r="C53" s="540"/>
      <c r="D53" s="540"/>
      <c r="E53" s="524"/>
      <c r="F53" s="538"/>
      <c r="G53" s="538"/>
      <c r="H53" s="538"/>
      <c r="I53" s="607"/>
      <c r="J53" s="608"/>
      <c r="K53" s="608"/>
      <c r="L53" s="608"/>
      <c r="M53" s="608"/>
    </row>
    <row r="54" spans="2:13">
      <c r="B54" s="568" t="s">
        <v>179</v>
      </c>
      <c r="C54" s="540"/>
      <c r="D54" s="540"/>
      <c r="E54" s="524"/>
      <c r="F54" s="604">
        <v>0</v>
      </c>
      <c r="G54" s="569">
        <f>'A-1 Itemized Costs-Residential'!$F$56</f>
        <v>0</v>
      </c>
      <c r="H54" s="570">
        <f>SUM(F54, G54)</f>
        <v>0</v>
      </c>
      <c r="I54" s="607"/>
      <c r="J54" s="608"/>
      <c r="K54" s="608"/>
      <c r="L54" s="608"/>
      <c r="M54" s="608"/>
    </row>
    <row r="55" spans="2:13">
      <c r="B55" s="568" t="s">
        <v>180</v>
      </c>
      <c r="C55" s="540"/>
      <c r="D55" s="540"/>
      <c r="E55" s="524"/>
      <c r="F55" s="600">
        <v>0</v>
      </c>
      <c r="G55" s="543">
        <f>'A-1 Itemized Costs-Residential'!$F$57</f>
        <v>0</v>
      </c>
      <c r="H55" s="528">
        <f>SUM(F55, G55)</f>
        <v>0</v>
      </c>
      <c r="I55" s="607"/>
      <c r="J55" s="608"/>
      <c r="K55" s="608"/>
      <c r="L55" s="608"/>
      <c r="M55" s="608"/>
    </row>
    <row r="56" spans="2:13">
      <c r="B56" s="321" t="s">
        <v>314</v>
      </c>
      <c r="C56" s="593"/>
      <c r="D56" s="593"/>
      <c r="E56" s="317"/>
      <c r="F56" s="603">
        <v>0</v>
      </c>
      <c r="G56" s="553">
        <f>'A-1 Itemized Costs-Residential'!$F$58</f>
        <v>0</v>
      </c>
      <c r="H56" s="534">
        <f>SUM(F56, G56)</f>
        <v>0</v>
      </c>
      <c r="I56" s="607"/>
      <c r="J56" s="608"/>
      <c r="K56" s="608"/>
      <c r="L56" s="608"/>
      <c r="M56" s="608"/>
    </row>
    <row r="57" spans="2:13" ht="13.8" thickBot="1">
      <c r="B57" s="524" t="s">
        <v>0</v>
      </c>
      <c r="C57" s="540"/>
      <c r="D57" s="540"/>
      <c r="E57" s="524"/>
      <c r="F57" s="535">
        <f>SUM(F54:F56)</f>
        <v>0</v>
      </c>
      <c r="G57" s="555">
        <f>SUM(G54:G56)</f>
        <v>0</v>
      </c>
      <c r="H57" s="572">
        <f>SUM(F57, G57)</f>
        <v>0</v>
      </c>
      <c r="I57" s="607"/>
      <c r="J57" s="608"/>
      <c r="K57" s="608"/>
      <c r="L57" s="608"/>
      <c r="M57" s="608"/>
    </row>
    <row r="58" spans="2:13">
      <c r="B58" s="524"/>
      <c r="C58" s="540"/>
      <c r="D58" s="540"/>
      <c r="E58" s="524"/>
      <c r="F58" s="538"/>
      <c r="G58" s="538"/>
      <c r="H58" s="538"/>
      <c r="I58" s="607"/>
      <c r="J58" s="608"/>
      <c r="K58" s="608"/>
      <c r="L58" s="608"/>
      <c r="M58" s="608"/>
    </row>
    <row r="59" spans="2:13" ht="13.8" thickBot="1">
      <c r="B59" s="539" t="s">
        <v>273</v>
      </c>
      <c r="C59" s="540"/>
      <c r="D59" s="540"/>
      <c r="E59" s="524"/>
      <c r="F59" s="538"/>
      <c r="G59" s="538"/>
      <c r="H59" s="538"/>
      <c r="I59" s="607"/>
      <c r="J59" s="608"/>
      <c r="K59" s="608"/>
      <c r="L59" s="608"/>
      <c r="M59" s="608"/>
    </row>
    <row r="60" spans="2:13">
      <c r="B60" s="529" t="s">
        <v>4</v>
      </c>
      <c r="C60" s="540"/>
      <c r="D60" s="540"/>
      <c r="E60" s="524"/>
      <c r="F60" s="604">
        <v>0</v>
      </c>
      <c r="G60" s="569">
        <f>'A-1 Itemized Costs-Residential'!$F$62</f>
        <v>0</v>
      </c>
      <c r="H60" s="526">
        <f t="shared" ref="H60:H66" si="3">SUM(F60, G60)</f>
        <v>0</v>
      </c>
      <c r="I60" s="607"/>
      <c r="J60" s="608"/>
      <c r="K60" s="608"/>
      <c r="L60" s="608"/>
      <c r="M60" s="608"/>
    </row>
    <row r="61" spans="2:13">
      <c r="B61" s="529" t="s">
        <v>274</v>
      </c>
      <c r="C61" s="540"/>
      <c r="D61" s="540"/>
      <c r="E61" s="524"/>
      <c r="F61" s="600">
        <v>0</v>
      </c>
      <c r="G61" s="559">
        <f>'A-1 Itemized Costs-Residential'!$F$63</f>
        <v>0</v>
      </c>
      <c r="H61" s="528">
        <f t="shared" si="3"/>
        <v>0</v>
      </c>
      <c r="I61" s="607"/>
      <c r="J61" s="608"/>
      <c r="K61" s="608"/>
      <c r="L61" s="608"/>
      <c r="M61" s="608"/>
    </row>
    <row r="62" spans="2:13">
      <c r="B62" s="529" t="s">
        <v>275</v>
      </c>
      <c r="C62" s="540"/>
      <c r="D62" s="540"/>
      <c r="E62" s="524"/>
      <c r="F62" s="600">
        <v>0</v>
      </c>
      <c r="G62" s="573">
        <f>'A-1 Itemized Costs-Residential'!$F$64</f>
        <v>0</v>
      </c>
      <c r="H62" s="552">
        <f t="shared" si="3"/>
        <v>0</v>
      </c>
      <c r="I62" s="607"/>
      <c r="J62" s="608"/>
      <c r="K62" s="608"/>
      <c r="L62" s="608"/>
      <c r="M62" s="608"/>
    </row>
    <row r="63" spans="2:13">
      <c r="B63" s="529" t="s">
        <v>276</v>
      </c>
      <c r="C63" s="540"/>
      <c r="D63" s="540"/>
      <c r="E63" s="524"/>
      <c r="F63" s="601">
        <v>0</v>
      </c>
      <c r="G63" s="543">
        <f>'A-1 Itemized Costs-Residential'!$F$65</f>
        <v>0</v>
      </c>
      <c r="H63" s="528">
        <f t="shared" si="3"/>
        <v>0</v>
      </c>
      <c r="I63" s="607"/>
      <c r="J63" s="608"/>
      <c r="K63" s="608"/>
      <c r="L63" s="608"/>
      <c r="M63" s="608"/>
    </row>
    <row r="64" spans="2:13">
      <c r="B64" s="529" t="s">
        <v>277</v>
      </c>
      <c r="C64" s="540"/>
      <c r="D64" s="540"/>
      <c r="E64" s="524"/>
      <c r="F64" s="600">
        <v>0</v>
      </c>
      <c r="G64" s="543">
        <f>'A-1 Itemized Costs-Residential'!$F$66</f>
        <v>0</v>
      </c>
      <c r="H64" s="528">
        <f t="shared" si="3"/>
        <v>0</v>
      </c>
      <c r="I64" s="607"/>
      <c r="J64" s="608"/>
      <c r="K64" s="608"/>
      <c r="L64" s="608"/>
      <c r="M64" s="608"/>
    </row>
    <row r="65" spans="2:13">
      <c r="B65" s="316" t="s">
        <v>313</v>
      </c>
      <c r="C65" s="593"/>
      <c r="D65" s="593"/>
      <c r="E65" s="317"/>
      <c r="F65" s="605">
        <v>0</v>
      </c>
      <c r="G65" s="553">
        <f>'A-1 Itemized Costs-Residential'!$F$67</f>
        <v>0</v>
      </c>
      <c r="H65" s="554">
        <f t="shared" si="3"/>
        <v>0</v>
      </c>
      <c r="I65" s="607"/>
      <c r="J65" s="608"/>
      <c r="K65" s="608"/>
      <c r="L65" s="608"/>
      <c r="M65" s="608"/>
    </row>
    <row r="66" spans="2:13" ht="13.8" thickBot="1">
      <c r="B66" s="524" t="s">
        <v>0</v>
      </c>
      <c r="C66" s="540"/>
      <c r="D66" s="540"/>
      <c r="E66" s="524"/>
      <c r="F66" s="535">
        <f>SUM(F60:F65)</f>
        <v>0</v>
      </c>
      <c r="G66" s="555">
        <f>SUM(G60:G65)</f>
        <v>0</v>
      </c>
      <c r="H66" s="556">
        <f t="shared" si="3"/>
        <v>0</v>
      </c>
      <c r="I66" s="607"/>
      <c r="J66" s="608"/>
      <c r="K66" s="608"/>
      <c r="L66" s="608"/>
      <c r="M66" s="608"/>
    </row>
    <row r="67" spans="2:13">
      <c r="B67" s="524"/>
      <c r="C67" s="540"/>
      <c r="D67" s="540"/>
      <c r="E67" s="524"/>
      <c r="F67" s="538"/>
      <c r="G67" s="538"/>
      <c r="H67" s="538"/>
      <c r="I67" s="607"/>
      <c r="J67" s="608"/>
      <c r="K67" s="608"/>
      <c r="L67" s="608"/>
      <c r="M67" s="608"/>
    </row>
    <row r="68" spans="2:13" ht="13.8" thickBot="1">
      <c r="B68" s="539" t="s">
        <v>278</v>
      </c>
      <c r="C68" s="540"/>
      <c r="D68" s="540"/>
      <c r="E68" s="524"/>
      <c r="F68" s="538"/>
      <c r="G68" s="538"/>
      <c r="H68" s="538"/>
      <c r="I68" s="607"/>
      <c r="J68" s="608"/>
      <c r="K68" s="608"/>
      <c r="L68" s="608"/>
      <c r="M68" s="608"/>
    </row>
    <row r="69" spans="2:13">
      <c r="B69" s="529" t="s">
        <v>181</v>
      </c>
      <c r="C69" s="540"/>
      <c r="D69" s="540"/>
      <c r="E69" s="524"/>
      <c r="F69" s="595">
        <v>0</v>
      </c>
      <c r="G69" s="525">
        <f>'A-1 Itemized Costs-Residential'!$F$71</f>
        <v>0</v>
      </c>
      <c r="H69" s="526">
        <f t="shared" ref="H69:H76" si="4">SUM(F69, G69)</f>
        <v>0</v>
      </c>
      <c r="I69" s="607"/>
      <c r="J69" s="608"/>
      <c r="K69" s="608"/>
      <c r="L69" s="608"/>
      <c r="M69" s="608"/>
    </row>
    <row r="70" spans="2:13">
      <c r="B70" s="529" t="s">
        <v>279</v>
      </c>
      <c r="C70" s="540"/>
      <c r="D70" s="540"/>
      <c r="E70" s="524"/>
      <c r="F70" s="596">
        <v>0</v>
      </c>
      <c r="G70" s="543">
        <f>'A-1 Itemized Costs-Residential'!$F$72</f>
        <v>0</v>
      </c>
      <c r="H70" s="528">
        <f t="shared" si="4"/>
        <v>0</v>
      </c>
      <c r="I70" s="607"/>
      <c r="J70" s="608"/>
      <c r="K70" s="608"/>
      <c r="L70" s="608"/>
      <c r="M70" s="608"/>
    </row>
    <row r="71" spans="2:13">
      <c r="B71" s="529" t="s">
        <v>280</v>
      </c>
      <c r="C71" s="540"/>
      <c r="D71" s="540"/>
      <c r="E71" s="524"/>
      <c r="F71" s="601">
        <v>0</v>
      </c>
      <c r="G71" s="543">
        <f>'A-1 Itemized Costs-Residential'!$F$73</f>
        <v>0</v>
      </c>
      <c r="H71" s="528">
        <f t="shared" si="4"/>
        <v>0</v>
      </c>
      <c r="I71" s="607"/>
      <c r="J71" s="608"/>
      <c r="K71" s="608"/>
      <c r="L71" s="608"/>
      <c r="M71" s="608"/>
    </row>
    <row r="72" spans="2:13">
      <c r="B72" s="531" t="s">
        <v>183</v>
      </c>
      <c r="C72" s="524"/>
      <c r="D72" s="524"/>
      <c r="E72" s="524"/>
      <c r="F72" s="596">
        <v>0</v>
      </c>
      <c r="G72" s="543">
        <f>'A-1 Itemized Costs-Residential'!$F$74</f>
        <v>0</v>
      </c>
      <c r="H72" s="528">
        <f t="shared" si="4"/>
        <v>0</v>
      </c>
      <c r="I72" s="607"/>
      <c r="J72" s="608"/>
      <c r="K72" s="608"/>
      <c r="L72" s="608"/>
      <c r="M72" s="608"/>
    </row>
    <row r="73" spans="2:13">
      <c r="B73" s="571" t="s">
        <v>281</v>
      </c>
      <c r="C73" s="524"/>
      <c r="D73" s="524"/>
      <c r="E73" s="524"/>
      <c r="F73" s="597">
        <v>0</v>
      </c>
      <c r="G73" s="543">
        <f>'A-1 Itemized Costs-Residential'!$F$75</f>
        <v>0</v>
      </c>
      <c r="H73" s="528">
        <f t="shared" si="4"/>
        <v>0</v>
      </c>
      <c r="I73" s="607"/>
      <c r="J73" s="608"/>
      <c r="K73" s="608"/>
      <c r="L73" s="608"/>
      <c r="M73" s="608"/>
    </row>
    <row r="74" spans="2:13">
      <c r="B74" s="571" t="s">
        <v>282</v>
      </c>
      <c r="C74" s="524"/>
      <c r="D74" s="524"/>
      <c r="E74" s="524"/>
      <c r="F74" s="601">
        <v>0</v>
      </c>
      <c r="G74" s="543">
        <f>'A-1 Itemized Costs-Residential'!$F$76</f>
        <v>0</v>
      </c>
      <c r="H74" s="528">
        <f t="shared" si="4"/>
        <v>0</v>
      </c>
      <c r="I74" s="607"/>
      <c r="J74" s="608"/>
      <c r="K74" s="608"/>
      <c r="L74" s="608"/>
      <c r="M74" s="608"/>
    </row>
    <row r="75" spans="2:13">
      <c r="B75" s="531" t="s">
        <v>182</v>
      </c>
      <c r="C75" s="524"/>
      <c r="D75" s="524"/>
      <c r="E75" s="524"/>
      <c r="F75" s="600">
        <v>0</v>
      </c>
      <c r="G75" s="543">
        <f>'A-1 Itemized Costs-Residential'!$F$77</f>
        <v>0</v>
      </c>
      <c r="H75" s="549">
        <f t="shared" si="4"/>
        <v>0</v>
      </c>
      <c r="I75" s="607"/>
      <c r="J75" s="608"/>
      <c r="K75" s="608"/>
      <c r="L75" s="608"/>
      <c r="M75" s="608"/>
    </row>
    <row r="76" spans="2:13">
      <c r="B76" s="316" t="s">
        <v>313</v>
      </c>
      <c r="C76" s="593"/>
      <c r="D76" s="593"/>
      <c r="E76" s="317"/>
      <c r="F76" s="605">
        <v>0</v>
      </c>
      <c r="G76" s="553">
        <f>'A-1 Itemized Costs-Residential'!$F$78</f>
        <v>0</v>
      </c>
      <c r="H76" s="554">
        <f t="shared" si="4"/>
        <v>0</v>
      </c>
      <c r="I76" s="607"/>
      <c r="J76" s="608"/>
      <c r="K76" s="608"/>
      <c r="L76" s="608"/>
      <c r="M76" s="608"/>
    </row>
    <row r="77" spans="2:13" ht="13.8" thickBot="1">
      <c r="B77" s="524" t="s">
        <v>0</v>
      </c>
      <c r="C77" s="524"/>
      <c r="D77" s="524"/>
      <c r="E77" s="524"/>
      <c r="F77" s="574">
        <f>SUM(F69:F76)</f>
        <v>0</v>
      </c>
      <c r="G77" s="575">
        <f>SUM(G69:G76)</f>
        <v>0</v>
      </c>
      <c r="H77" s="572">
        <f>SUM(F77, G77)</f>
        <v>0</v>
      </c>
      <c r="I77" s="607"/>
      <c r="J77" s="608"/>
      <c r="K77" s="608"/>
      <c r="L77" s="608"/>
      <c r="M77" s="608"/>
    </row>
    <row r="78" spans="2:13">
      <c r="B78" s="524"/>
      <c r="C78" s="524"/>
      <c r="D78" s="524"/>
      <c r="E78" s="524"/>
      <c r="F78" s="538"/>
      <c r="G78" s="538"/>
      <c r="H78" s="538"/>
      <c r="I78" s="607"/>
      <c r="J78" s="608"/>
      <c r="K78" s="608"/>
      <c r="L78" s="608"/>
      <c r="M78" s="608"/>
    </row>
    <row r="79" spans="2:13" ht="13.8" thickBot="1">
      <c r="B79" s="539" t="s">
        <v>283</v>
      </c>
      <c r="C79" s="540"/>
      <c r="D79" s="540"/>
      <c r="E79" s="524"/>
      <c r="F79" s="576"/>
      <c r="G79" s="576"/>
      <c r="H79" s="576"/>
      <c r="I79" s="607"/>
      <c r="J79" s="608"/>
      <c r="K79" s="608"/>
      <c r="L79" s="608"/>
      <c r="M79" s="608"/>
    </row>
    <row r="80" spans="2:13">
      <c r="B80" s="571" t="s">
        <v>184</v>
      </c>
      <c r="C80" s="524"/>
      <c r="D80" s="524"/>
      <c r="E80" s="542"/>
      <c r="F80" s="595">
        <v>0</v>
      </c>
      <c r="G80" s="577">
        <f>'A-1 Itemized Costs-Residential'!$F$82</f>
        <v>0</v>
      </c>
      <c r="H80" s="578">
        <f>SUM(F80, G80)</f>
        <v>0</v>
      </c>
      <c r="I80" s="607"/>
      <c r="J80" s="608"/>
      <c r="K80" s="608"/>
      <c r="L80" s="608"/>
      <c r="M80" s="608"/>
    </row>
    <row r="81" spans="2:13">
      <c r="B81" s="571" t="s">
        <v>185</v>
      </c>
      <c r="C81" s="524"/>
      <c r="D81" s="524"/>
      <c r="E81" s="548"/>
      <c r="F81" s="601">
        <v>0</v>
      </c>
      <c r="G81" s="543">
        <f>'A-1 Itemized Costs-Residential'!$F$83</f>
        <v>0</v>
      </c>
      <c r="H81" s="544">
        <f>SUM(F81, G81)</f>
        <v>0</v>
      </c>
      <c r="I81" s="607"/>
      <c r="J81" s="608"/>
      <c r="K81" s="608"/>
      <c r="L81" s="608"/>
      <c r="M81" s="608"/>
    </row>
    <row r="82" spans="2:13">
      <c r="B82" s="321" t="s">
        <v>284</v>
      </c>
      <c r="C82" s="317"/>
      <c r="D82" s="317"/>
      <c r="E82" s="318"/>
      <c r="F82" s="603">
        <v>0</v>
      </c>
      <c r="G82" s="579">
        <f>'A-1 Itemized Costs-Residential'!$F$84</f>
        <v>0</v>
      </c>
      <c r="H82" s="554">
        <f>SUM(F82, G82)</f>
        <v>0</v>
      </c>
      <c r="I82" s="607"/>
      <c r="J82" s="608"/>
      <c r="K82" s="608"/>
      <c r="L82" s="608"/>
      <c r="M82" s="608"/>
    </row>
    <row r="83" spans="2:13" ht="13.8" thickBot="1">
      <c r="B83" s="524" t="s">
        <v>0</v>
      </c>
      <c r="C83" s="524"/>
      <c r="D83" s="524"/>
      <c r="E83" s="524"/>
      <c r="F83" s="535">
        <f>SUM(F80:F82)</f>
        <v>0</v>
      </c>
      <c r="G83" s="536">
        <f>SUM(G80:G82)</f>
        <v>0</v>
      </c>
      <c r="H83" s="556">
        <f>SUM(F83, G83)</f>
        <v>0</v>
      </c>
      <c r="I83" s="607"/>
      <c r="J83" s="608"/>
      <c r="K83" s="608"/>
      <c r="L83" s="608"/>
      <c r="M83" s="608"/>
    </row>
    <row r="84" spans="2:13">
      <c r="B84" s="524"/>
      <c r="C84" s="524"/>
      <c r="D84" s="524"/>
      <c r="E84" s="524"/>
      <c r="F84" s="576"/>
      <c r="G84" s="576"/>
      <c r="H84" s="580" t="s">
        <v>305</v>
      </c>
      <c r="I84" s="607"/>
      <c r="J84" s="608"/>
      <c r="K84" s="608"/>
      <c r="L84" s="608"/>
      <c r="M84" s="608"/>
    </row>
    <row r="85" spans="2:13" ht="13.8" thickBot="1">
      <c r="B85" s="539" t="s">
        <v>285</v>
      </c>
      <c r="C85" s="540"/>
      <c r="D85" s="540"/>
      <c r="E85" s="524"/>
      <c r="F85" s="576"/>
      <c r="G85" s="576"/>
      <c r="H85" s="576"/>
      <c r="I85" s="607"/>
      <c r="J85" s="608"/>
      <c r="K85" s="608"/>
      <c r="L85" s="608"/>
      <c r="M85" s="608"/>
    </row>
    <row r="86" spans="2:13">
      <c r="B86" s="531" t="s">
        <v>173</v>
      </c>
      <c r="C86" s="524"/>
      <c r="D86" s="524"/>
      <c r="E86" s="542"/>
      <c r="F86" s="606">
        <v>0</v>
      </c>
      <c r="G86" s="581">
        <f>'A-1 Itemized Costs-Residential'!$F$88</f>
        <v>0</v>
      </c>
      <c r="H86" s="526">
        <f>SUM(F86, G86)</f>
        <v>0</v>
      </c>
      <c r="I86" s="607"/>
      <c r="J86" s="608"/>
      <c r="K86" s="608"/>
      <c r="L86" s="608"/>
      <c r="M86" s="608"/>
    </row>
    <row r="87" spans="2:13">
      <c r="B87" s="531" t="s">
        <v>286</v>
      </c>
      <c r="C87" s="524"/>
      <c r="D87" s="524"/>
      <c r="E87" s="548"/>
      <c r="F87" s="602">
        <v>0</v>
      </c>
      <c r="G87" s="545">
        <f>'A-1 Itemized Costs-Residential'!$F$89</f>
        <v>0</v>
      </c>
      <c r="H87" s="546">
        <f t="shared" ref="H87:H97" si="5">SUM(F87, G87)</f>
        <v>0</v>
      </c>
      <c r="I87" s="607"/>
      <c r="J87" s="608"/>
      <c r="K87" s="608"/>
      <c r="L87" s="608"/>
      <c r="M87" s="608"/>
    </row>
    <row r="88" spans="2:13">
      <c r="B88" s="531" t="s">
        <v>174</v>
      </c>
      <c r="C88" s="524"/>
      <c r="D88" s="524"/>
      <c r="E88" s="524"/>
      <c r="F88" s="597">
        <v>0</v>
      </c>
      <c r="G88" s="543">
        <f>'A-1 Itemized Costs-Residential'!$F$90</f>
        <v>0</v>
      </c>
      <c r="H88" s="546">
        <f t="shared" si="5"/>
        <v>0</v>
      </c>
      <c r="I88" s="607"/>
      <c r="J88" s="608"/>
      <c r="K88" s="608"/>
      <c r="L88" s="608"/>
      <c r="M88" s="608"/>
    </row>
    <row r="89" spans="2:13">
      <c r="B89" s="531" t="s">
        <v>175</v>
      </c>
      <c r="C89" s="524"/>
      <c r="D89" s="524"/>
      <c r="E89" s="524"/>
      <c r="F89" s="600">
        <v>0</v>
      </c>
      <c r="G89" s="545">
        <f>'A-1 Itemized Costs-Residential'!$F$91</f>
        <v>0</v>
      </c>
      <c r="H89" s="528">
        <f t="shared" si="5"/>
        <v>0</v>
      </c>
      <c r="I89" s="607"/>
      <c r="J89" s="608"/>
      <c r="K89" s="608"/>
      <c r="L89" s="608"/>
      <c r="M89" s="608"/>
    </row>
    <row r="90" spans="2:13">
      <c r="B90" s="531" t="s">
        <v>176</v>
      </c>
      <c r="C90" s="524"/>
      <c r="D90" s="524"/>
      <c r="E90" s="524"/>
      <c r="F90" s="596">
        <v>0</v>
      </c>
      <c r="G90" s="543">
        <f>'A-1 Itemized Costs-Residential'!$F$92</f>
        <v>0</v>
      </c>
      <c r="H90" s="528">
        <f t="shared" si="5"/>
        <v>0</v>
      </c>
      <c r="I90" s="607"/>
      <c r="J90" s="608"/>
      <c r="K90" s="608"/>
      <c r="L90" s="608"/>
      <c r="M90" s="608"/>
    </row>
    <row r="91" spans="2:13">
      <c r="B91" s="531" t="s">
        <v>177</v>
      </c>
      <c r="C91" s="524"/>
      <c r="D91" s="524"/>
      <c r="E91" s="524"/>
      <c r="F91" s="597">
        <v>0</v>
      </c>
      <c r="G91" s="543">
        <f>'A-1 Itemized Costs-Residential'!$F$93</f>
        <v>0</v>
      </c>
      <c r="H91" s="549">
        <f t="shared" si="5"/>
        <v>0</v>
      </c>
      <c r="I91" s="607"/>
      <c r="J91" s="608"/>
      <c r="K91" s="608"/>
      <c r="L91" s="608"/>
      <c r="M91" s="608"/>
    </row>
    <row r="92" spans="2:13">
      <c r="B92" s="531" t="s">
        <v>178</v>
      </c>
      <c r="C92" s="524"/>
      <c r="D92" s="524"/>
      <c r="E92" s="524"/>
      <c r="F92" s="597">
        <v>0</v>
      </c>
      <c r="G92" s="543">
        <f>'A-1 Itemized Costs-Residential'!$F$94</f>
        <v>0</v>
      </c>
      <c r="H92" s="528">
        <f t="shared" si="5"/>
        <v>0</v>
      </c>
      <c r="I92" s="607"/>
      <c r="J92" s="608"/>
      <c r="K92" s="608"/>
      <c r="L92" s="608"/>
      <c r="M92" s="608"/>
    </row>
    <row r="93" spans="2:13">
      <c r="B93" s="571" t="s">
        <v>287</v>
      </c>
      <c r="C93" s="524"/>
      <c r="D93" s="524"/>
      <c r="E93" s="524"/>
      <c r="F93" s="597">
        <v>0</v>
      </c>
      <c r="G93" s="547">
        <f>'A-1 Itemized Costs-Residential'!$F$95</f>
        <v>0</v>
      </c>
      <c r="H93" s="549">
        <f t="shared" si="5"/>
        <v>0</v>
      </c>
      <c r="I93" s="607"/>
      <c r="J93" s="608"/>
      <c r="K93" s="608"/>
      <c r="L93" s="608"/>
      <c r="M93" s="608"/>
    </row>
    <row r="94" spans="2:13">
      <c r="B94" s="531" t="s">
        <v>288</v>
      </c>
      <c r="C94" s="524"/>
      <c r="D94" s="524"/>
      <c r="E94" s="524"/>
      <c r="F94" s="600">
        <v>0</v>
      </c>
      <c r="G94" s="573">
        <f>'A-1 Itemized Costs-Residential'!$F$96</f>
        <v>0</v>
      </c>
      <c r="H94" s="546">
        <f t="shared" si="5"/>
        <v>0</v>
      </c>
      <c r="I94" s="607"/>
      <c r="J94" s="608"/>
      <c r="K94" s="608"/>
      <c r="L94" s="608"/>
      <c r="M94" s="608"/>
    </row>
    <row r="95" spans="2:13">
      <c r="B95" s="531" t="s">
        <v>335</v>
      </c>
      <c r="C95" s="524"/>
      <c r="D95" s="524"/>
      <c r="E95" s="524"/>
      <c r="F95" s="602">
        <v>0</v>
      </c>
      <c r="G95" s="573">
        <f>'A-1 Itemized Costs-Residential'!$F$97</f>
        <v>0</v>
      </c>
      <c r="H95" s="546">
        <f t="shared" si="5"/>
        <v>0</v>
      </c>
      <c r="I95" s="607"/>
      <c r="J95" s="608"/>
      <c r="K95" s="608"/>
      <c r="L95" s="608"/>
      <c r="M95" s="608"/>
    </row>
    <row r="96" spans="2:13">
      <c r="B96" s="531" t="s">
        <v>289</v>
      </c>
      <c r="C96" s="524"/>
      <c r="D96" s="524"/>
      <c r="E96" s="524"/>
      <c r="F96" s="602">
        <v>0</v>
      </c>
      <c r="G96" s="545">
        <f>'A-1 Itemized Costs-Residential'!$F$98</f>
        <v>0</v>
      </c>
      <c r="H96" s="546">
        <f t="shared" si="5"/>
        <v>0</v>
      </c>
      <c r="I96" s="607"/>
      <c r="J96" s="608"/>
      <c r="K96" s="608"/>
      <c r="L96" s="608"/>
      <c r="M96" s="608"/>
    </row>
    <row r="97" spans="2:13">
      <c r="B97" s="571" t="s">
        <v>290</v>
      </c>
      <c r="C97" s="524"/>
      <c r="D97" s="524"/>
      <c r="E97" s="524"/>
      <c r="F97" s="597">
        <v>0</v>
      </c>
      <c r="G97" s="545">
        <f>'A-1 Itemized Costs-Residential'!$F$99</f>
        <v>0</v>
      </c>
      <c r="H97" s="546">
        <f t="shared" si="5"/>
        <v>0</v>
      </c>
      <c r="I97" s="607"/>
      <c r="J97" s="608"/>
      <c r="K97" s="608"/>
      <c r="L97" s="608"/>
      <c r="M97" s="608"/>
    </row>
    <row r="98" spans="2:13">
      <c r="B98" s="316" t="s">
        <v>313</v>
      </c>
      <c r="C98" s="594"/>
      <c r="D98" s="594"/>
      <c r="E98" s="318"/>
      <c r="F98" s="598">
        <v>0</v>
      </c>
      <c r="G98" s="582">
        <f>'A-1 Itemized Costs-Residential'!$F$100</f>
        <v>0</v>
      </c>
      <c r="H98" s="554">
        <f>SUM(F98, G98)</f>
        <v>0</v>
      </c>
      <c r="I98" s="607"/>
      <c r="J98" s="608"/>
      <c r="K98" s="608"/>
      <c r="L98" s="608"/>
      <c r="M98" s="608"/>
    </row>
    <row r="99" spans="2:13" ht="13.8" thickBot="1">
      <c r="B99" s="524" t="s">
        <v>0</v>
      </c>
      <c r="C99" s="524"/>
      <c r="D99" s="524"/>
      <c r="E99" s="548"/>
      <c r="F99" s="535">
        <f>SUM(F86:F98)</f>
        <v>0</v>
      </c>
      <c r="G99" s="555">
        <f>SUM(G86:G98)</f>
        <v>0</v>
      </c>
      <c r="H99" s="556">
        <f>SUM(F99, G99)</f>
        <v>0</v>
      </c>
      <c r="I99" s="607"/>
      <c r="J99" s="608"/>
      <c r="K99" s="608"/>
      <c r="L99" s="608"/>
      <c r="M99" s="608"/>
    </row>
    <row r="100" spans="2:13">
      <c r="B100" s="539"/>
      <c r="C100" s="540"/>
      <c r="D100" s="540"/>
      <c r="E100" s="524"/>
      <c r="F100" s="538"/>
      <c r="G100" s="538"/>
      <c r="H100" s="538"/>
      <c r="I100" s="607"/>
      <c r="J100" s="608"/>
      <c r="K100" s="608"/>
      <c r="L100" s="608"/>
      <c r="M100" s="608"/>
    </row>
    <row r="101" spans="2:13" ht="13.8" thickBot="1">
      <c r="B101" s="539" t="s">
        <v>291</v>
      </c>
      <c r="C101" s="540"/>
      <c r="D101" s="540"/>
      <c r="E101" s="524"/>
      <c r="F101" s="538"/>
      <c r="G101" s="538"/>
      <c r="H101" s="538"/>
      <c r="I101" s="607"/>
      <c r="J101" s="608"/>
      <c r="K101" s="608"/>
      <c r="L101" s="608"/>
      <c r="M101" s="608"/>
    </row>
    <row r="102" spans="2:13">
      <c r="B102" s="529" t="s">
        <v>292</v>
      </c>
      <c r="C102" s="540"/>
      <c r="D102" s="540"/>
      <c r="E102" s="524"/>
      <c r="F102" s="606">
        <v>0</v>
      </c>
      <c r="G102" s="583">
        <f>'A-1 Itemized Costs-Residential'!$F$108</f>
        <v>0</v>
      </c>
      <c r="H102" s="584">
        <f>SUM(F102, G102)</f>
        <v>0</v>
      </c>
      <c r="I102" s="607"/>
      <c r="J102" s="608"/>
      <c r="K102" s="608"/>
      <c r="L102" s="608"/>
      <c r="M102" s="608"/>
    </row>
    <row r="103" spans="2:13">
      <c r="B103" s="529" t="s">
        <v>293</v>
      </c>
      <c r="C103" s="540"/>
      <c r="D103" s="540"/>
      <c r="E103" s="524"/>
      <c r="F103" s="600">
        <v>0</v>
      </c>
      <c r="G103" s="551">
        <f>'A-1 Itemized Costs-Residential'!$F$109</f>
        <v>0</v>
      </c>
      <c r="H103" s="528">
        <f t="shared" ref="H103:H109" si="6">SUM(F103, G103)</f>
        <v>0</v>
      </c>
      <c r="I103" s="607"/>
      <c r="J103" s="608"/>
      <c r="K103" s="608"/>
      <c r="L103" s="608"/>
      <c r="M103" s="608"/>
    </row>
    <row r="104" spans="2:13">
      <c r="B104" s="529" t="s">
        <v>294</v>
      </c>
      <c r="C104" s="540"/>
      <c r="D104" s="540"/>
      <c r="E104" s="524"/>
      <c r="F104" s="596">
        <v>0</v>
      </c>
      <c r="G104" s="543">
        <f>'A-1 Itemized Costs-Residential'!$F$110</f>
        <v>0</v>
      </c>
      <c r="H104" s="528">
        <f t="shared" si="6"/>
        <v>0</v>
      </c>
      <c r="I104" s="607"/>
      <c r="J104" s="608"/>
      <c r="K104" s="608"/>
      <c r="L104" s="608"/>
      <c r="M104" s="608"/>
    </row>
    <row r="105" spans="2:13">
      <c r="B105" s="529" t="s">
        <v>295</v>
      </c>
      <c r="C105" s="540"/>
      <c r="D105" s="540"/>
      <c r="E105" s="524"/>
      <c r="F105" s="597">
        <v>0</v>
      </c>
      <c r="G105" s="543">
        <f>'A-1 Itemized Costs-Residential'!$F$111</f>
        <v>0</v>
      </c>
      <c r="H105" s="528">
        <f t="shared" si="6"/>
        <v>0</v>
      </c>
      <c r="I105" s="607"/>
      <c r="J105" s="608"/>
      <c r="K105" s="608"/>
      <c r="L105" s="608"/>
      <c r="M105" s="608"/>
    </row>
    <row r="106" spans="2:13">
      <c r="B106" s="529" t="s">
        <v>296</v>
      </c>
      <c r="C106" s="540"/>
      <c r="D106" s="540"/>
      <c r="E106" s="524"/>
      <c r="F106" s="597">
        <v>0</v>
      </c>
      <c r="G106" s="543">
        <f>'A-1 Itemized Costs-Residential'!$F$112</f>
        <v>0</v>
      </c>
      <c r="H106" s="528">
        <f t="shared" si="6"/>
        <v>0</v>
      </c>
      <c r="I106" s="607"/>
      <c r="J106" s="608"/>
      <c r="K106" s="608"/>
      <c r="L106" s="608"/>
      <c r="M106" s="608"/>
    </row>
    <row r="107" spans="2:13">
      <c r="B107" s="529" t="s">
        <v>297</v>
      </c>
      <c r="C107" s="540"/>
      <c r="D107" s="540"/>
      <c r="E107" s="524"/>
      <c r="F107" s="601">
        <v>0</v>
      </c>
      <c r="G107" s="543">
        <f>'A-1 Itemized Costs-Residential'!$F$113</f>
        <v>0</v>
      </c>
      <c r="H107" s="528">
        <f t="shared" si="6"/>
        <v>0</v>
      </c>
      <c r="I107" s="607"/>
      <c r="J107" s="608"/>
      <c r="K107" s="608"/>
      <c r="L107" s="608"/>
      <c r="M107" s="608"/>
    </row>
    <row r="108" spans="2:13">
      <c r="B108" s="529" t="s">
        <v>298</v>
      </c>
      <c r="C108" s="540"/>
      <c r="D108" s="540"/>
      <c r="E108" s="524"/>
      <c r="F108" s="596">
        <v>0</v>
      </c>
      <c r="G108" s="543">
        <f>'A-1 Itemized Costs-Residential'!$F$114</f>
        <v>0</v>
      </c>
      <c r="H108" s="549">
        <f t="shared" si="6"/>
        <v>0</v>
      </c>
      <c r="I108" s="607"/>
      <c r="J108" s="608"/>
      <c r="K108" s="608"/>
      <c r="L108" s="608"/>
      <c r="M108" s="608"/>
    </row>
    <row r="109" spans="2:13">
      <c r="B109" s="316" t="s">
        <v>313</v>
      </c>
      <c r="C109" s="593"/>
      <c r="D109" s="593"/>
      <c r="E109" s="317"/>
      <c r="F109" s="605">
        <v>0</v>
      </c>
      <c r="G109" s="553">
        <f>'A-1 Itemized Costs-Residential'!$F$115</f>
        <v>0</v>
      </c>
      <c r="H109" s="554">
        <f t="shared" si="6"/>
        <v>0</v>
      </c>
      <c r="I109" s="607"/>
      <c r="J109" s="608"/>
      <c r="K109" s="608"/>
      <c r="L109" s="608"/>
      <c r="M109" s="608"/>
    </row>
    <row r="110" spans="2:13" ht="13.8" thickBot="1">
      <c r="B110" s="524" t="s">
        <v>0</v>
      </c>
      <c r="C110" s="540"/>
      <c r="D110" s="540"/>
      <c r="E110" s="524"/>
      <c r="F110" s="535">
        <f>SUM(F102:F109)</f>
        <v>0</v>
      </c>
      <c r="G110" s="555">
        <f>SUM(G102:G109)</f>
        <v>0</v>
      </c>
      <c r="H110" s="556">
        <f>SUM(F110, G110)</f>
        <v>0</v>
      </c>
      <c r="I110" s="607"/>
      <c r="J110" s="608"/>
      <c r="K110" s="608"/>
      <c r="L110" s="608"/>
      <c r="M110" s="608"/>
    </row>
    <row r="111" spans="2:13">
      <c r="B111" s="524"/>
      <c r="C111" s="540"/>
      <c r="D111" s="540"/>
      <c r="E111" s="524"/>
      <c r="F111" s="538"/>
      <c r="G111" s="538"/>
      <c r="H111" s="538"/>
      <c r="I111" s="607"/>
      <c r="J111" s="608"/>
      <c r="K111" s="608"/>
      <c r="L111" s="608"/>
      <c r="M111" s="608"/>
    </row>
    <row r="112" spans="2:13" ht="13.8" thickBot="1">
      <c r="B112" s="542"/>
      <c r="C112" s="524"/>
      <c r="D112" s="524"/>
      <c r="E112" s="548"/>
      <c r="F112" s="538"/>
      <c r="G112" s="538"/>
      <c r="H112" s="538"/>
      <c r="I112" s="607"/>
      <c r="J112" s="608"/>
      <c r="K112" s="608"/>
      <c r="L112" s="608"/>
      <c r="M112" s="608"/>
    </row>
    <row r="113" spans="2:13" ht="13.8" thickBot="1">
      <c r="B113" s="585" t="s">
        <v>299</v>
      </c>
      <c r="C113" s="586"/>
      <c r="D113" s="586"/>
      <c r="E113" s="586"/>
      <c r="F113" s="587">
        <f>F18+F35+F51+F57+F66+F77+F83+F99+F110</f>
        <v>0</v>
      </c>
      <c r="G113" s="588">
        <f>G18+G35+G51+G57+G66+G77+G83+G99+G110</f>
        <v>0</v>
      </c>
      <c r="H113" s="589">
        <f>SUM(F113:G113)</f>
        <v>0</v>
      </c>
      <c r="I113" s="607"/>
      <c r="J113" s="608"/>
      <c r="K113" s="608"/>
      <c r="L113" s="608"/>
      <c r="M113" s="608"/>
    </row>
    <row r="114" spans="2:13">
      <c r="B114" s="509"/>
      <c r="C114" s="509"/>
      <c r="D114" s="509"/>
      <c r="E114" s="509"/>
      <c r="F114" s="509"/>
      <c r="G114" s="509"/>
      <c r="H114" s="509"/>
      <c r="I114" s="607"/>
      <c r="J114" s="608"/>
      <c r="K114" s="608"/>
      <c r="L114" s="608"/>
      <c r="M114" s="608"/>
    </row>
    <row r="115" spans="2:13" ht="13.5" customHeight="1">
      <c r="B115" s="831" t="s">
        <v>243</v>
      </c>
      <c r="C115" s="831"/>
      <c r="D115" s="831"/>
      <c r="E115" s="831"/>
      <c r="F115" s="831"/>
      <c r="G115" s="831"/>
      <c r="H115" s="831"/>
      <c r="I115" s="607"/>
      <c r="J115" s="608"/>
      <c r="K115" s="608"/>
      <c r="L115" s="608"/>
      <c r="M115" s="608"/>
    </row>
    <row r="116" spans="2:13" ht="13.5" customHeight="1">
      <c r="B116" s="831"/>
      <c r="C116" s="831"/>
      <c r="D116" s="831"/>
      <c r="E116" s="831"/>
      <c r="F116" s="831"/>
      <c r="G116" s="831"/>
      <c r="H116" s="831"/>
      <c r="I116" s="607"/>
      <c r="J116" s="608"/>
      <c r="K116" s="608"/>
      <c r="L116" s="608"/>
      <c r="M116" s="608"/>
    </row>
    <row r="117" spans="2:13">
      <c r="B117" s="831"/>
      <c r="C117" s="831"/>
      <c r="D117" s="831"/>
      <c r="E117" s="831"/>
      <c r="F117" s="831"/>
      <c r="G117" s="831"/>
      <c r="H117" s="831"/>
      <c r="I117" s="607"/>
      <c r="J117" s="608"/>
      <c r="K117" s="608"/>
      <c r="L117" s="608"/>
      <c r="M117" s="608"/>
    </row>
    <row r="118" spans="2:13">
      <c r="B118" s="509" t="s">
        <v>312</v>
      </c>
      <c r="C118" s="509"/>
      <c r="D118" s="509"/>
      <c r="E118" s="509"/>
      <c r="F118" s="509"/>
      <c r="G118" s="509"/>
      <c r="H118" s="509"/>
      <c r="I118" s="607"/>
      <c r="J118" s="608"/>
      <c r="K118" s="608"/>
      <c r="L118" s="608"/>
      <c r="M118" s="608"/>
    </row>
    <row r="119" spans="2:13">
      <c r="B119" s="590"/>
      <c r="C119" s="590"/>
      <c r="D119" s="590"/>
      <c r="E119" s="590"/>
      <c r="F119" s="590"/>
      <c r="G119" s="590"/>
      <c r="H119" s="322" t="s">
        <v>310</v>
      </c>
      <c r="I119" s="607"/>
      <c r="J119" s="608"/>
      <c r="K119" s="608"/>
      <c r="L119" s="608"/>
      <c r="M119" s="608"/>
    </row>
    <row r="120" spans="2:13">
      <c r="B120" s="590"/>
      <c r="C120" s="590"/>
      <c r="D120" s="590"/>
      <c r="E120" s="590"/>
      <c r="F120" s="823"/>
      <c r="G120" s="823"/>
      <c r="H120" s="591"/>
      <c r="I120" s="509"/>
    </row>
    <row r="121" spans="2:13">
      <c r="B121" s="590"/>
      <c r="C121" s="590"/>
      <c r="D121" s="509"/>
      <c r="E121" s="509"/>
      <c r="F121" s="509"/>
      <c r="G121" s="509"/>
      <c r="H121" s="509"/>
      <c r="I121" s="509"/>
    </row>
    <row r="122" spans="2:13">
      <c r="B122" s="592"/>
      <c r="C122" s="509"/>
      <c r="D122" s="509"/>
      <c r="E122" s="509"/>
      <c r="F122" s="509"/>
      <c r="G122" s="509"/>
      <c r="H122" s="509"/>
      <c r="I122" s="509"/>
    </row>
    <row r="123" spans="2:13">
      <c r="B123" s="823"/>
      <c r="C123" s="823"/>
      <c r="D123" s="823"/>
      <c r="E123" s="823"/>
      <c r="F123" s="832"/>
      <c r="G123" s="509"/>
      <c r="H123" s="509"/>
      <c r="I123" s="509"/>
    </row>
    <row r="124" spans="2:13">
      <c r="B124" s="833"/>
      <c r="C124" s="834"/>
      <c r="D124" s="833"/>
      <c r="E124" s="833"/>
      <c r="F124" s="833"/>
      <c r="G124" s="509"/>
      <c r="H124" s="509"/>
      <c r="I124" s="509"/>
    </row>
    <row r="125" spans="2:13">
      <c r="B125" s="833"/>
      <c r="C125" s="834"/>
      <c r="D125" s="833"/>
      <c r="E125" s="835"/>
      <c r="F125" s="835"/>
      <c r="G125" s="509"/>
      <c r="H125" s="509"/>
      <c r="I125" s="509"/>
    </row>
  </sheetData>
  <mergeCells count="13">
    <mergeCell ref="B123:F123"/>
    <mergeCell ref="B124:C125"/>
    <mergeCell ref="D124:D125"/>
    <mergeCell ref="E124:E125"/>
    <mergeCell ref="F124:F125"/>
    <mergeCell ref="B1:H1"/>
    <mergeCell ref="G7:G10"/>
    <mergeCell ref="H7:H10"/>
    <mergeCell ref="F120:G120"/>
    <mergeCell ref="B3:H3"/>
    <mergeCell ref="B5:H5"/>
    <mergeCell ref="F7:F10"/>
    <mergeCell ref="B115:H117"/>
  </mergeCells>
  <pageMargins left="0.7" right="0.7" top="0.75" bottom="0.75" header="0.3" footer="0.3"/>
  <pageSetup scale="76" fitToHeight="0" orientation="portrait" r:id="rId1"/>
  <ignoredErrors>
    <ignoredError sqref="G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workbookViewId="0">
      <selection sqref="A1:G1"/>
    </sheetView>
  </sheetViews>
  <sheetFormatPr defaultColWidth="9.109375" defaultRowHeight="13.2"/>
  <cols>
    <col min="1" max="1" width="2.88671875" style="49" customWidth="1"/>
    <col min="2" max="2" width="39.44140625" style="49" customWidth="1"/>
    <col min="3" max="3" width="11.88671875" style="49" customWidth="1"/>
    <col min="4" max="4" width="11.5546875" style="49" customWidth="1"/>
    <col min="5" max="5" width="8.33203125" style="50" customWidth="1"/>
    <col min="6" max="16384" width="9.109375" style="49"/>
  </cols>
  <sheetData>
    <row r="1" spans="1:7" ht="37.5" customHeight="1">
      <c r="A1" s="816" t="s">
        <v>196</v>
      </c>
      <c r="B1" s="836"/>
      <c r="C1" s="836"/>
      <c r="D1" s="836"/>
      <c r="E1" s="836"/>
      <c r="F1" s="836"/>
      <c r="G1" s="836"/>
    </row>
    <row r="2" spans="1:7" ht="8.4" customHeight="1">
      <c r="A2" s="837"/>
      <c r="B2" s="837"/>
      <c r="C2" s="837"/>
      <c r="D2" s="837"/>
      <c r="E2" s="837"/>
      <c r="F2" s="837"/>
      <c r="G2" s="837"/>
    </row>
    <row r="3" spans="1:7" ht="57.6" customHeight="1">
      <c r="A3" s="838" t="s">
        <v>252</v>
      </c>
      <c r="B3" s="838"/>
      <c r="C3" s="838"/>
      <c r="D3" s="838"/>
      <c r="E3" s="838"/>
      <c r="F3" s="838"/>
      <c r="G3" s="838"/>
    </row>
    <row r="5" spans="1:7" ht="15.6">
      <c r="A5" s="51" t="s">
        <v>15</v>
      </c>
    </row>
    <row r="6" spans="1:7" ht="27.6">
      <c r="B6" s="52" t="s">
        <v>16</v>
      </c>
      <c r="C6" s="839" t="s">
        <v>17</v>
      </c>
      <c r="D6" s="839"/>
      <c r="E6" s="53" t="s">
        <v>18</v>
      </c>
      <c r="F6" s="840" t="s">
        <v>19</v>
      </c>
      <c r="G6" s="841"/>
    </row>
    <row r="7" spans="1:7">
      <c r="B7" s="54"/>
      <c r="C7" s="842"/>
      <c r="D7" s="842"/>
      <c r="E7" s="6"/>
      <c r="F7" s="843"/>
      <c r="G7" s="844"/>
    </row>
    <row r="8" spans="1:7">
      <c r="B8" s="55"/>
      <c r="C8" s="845"/>
      <c r="D8" s="845"/>
      <c r="E8" s="7"/>
      <c r="F8" s="846"/>
      <c r="G8" s="847"/>
    </row>
    <row r="9" spans="1:7">
      <c r="B9" s="55"/>
      <c r="C9" s="845"/>
      <c r="D9" s="845"/>
      <c r="E9" s="7"/>
      <c r="F9" s="846"/>
      <c r="G9" s="847"/>
    </row>
    <row r="10" spans="1:7">
      <c r="B10" s="56"/>
      <c r="C10" s="848"/>
      <c r="D10" s="848"/>
      <c r="E10" s="8"/>
      <c r="F10" s="849"/>
      <c r="G10" s="850"/>
    </row>
    <row r="11" spans="1:7">
      <c r="C11" s="57"/>
      <c r="D11" s="57"/>
      <c r="E11" s="57"/>
    </row>
    <row r="12" spans="1:7" ht="15.6">
      <c r="A12" s="51" t="s">
        <v>20</v>
      </c>
    </row>
    <row r="13" spans="1:7" ht="27.6">
      <c r="B13" s="58" t="s">
        <v>16</v>
      </c>
      <c r="C13" s="59" t="s">
        <v>17</v>
      </c>
      <c r="D13" s="60" t="s">
        <v>21</v>
      </c>
      <c r="E13" s="13" t="s">
        <v>18</v>
      </c>
      <c r="F13" s="61" t="s">
        <v>22</v>
      </c>
      <c r="G13" s="62" t="s">
        <v>23</v>
      </c>
    </row>
    <row r="14" spans="1:7">
      <c r="B14" s="55"/>
      <c r="C14" s="63"/>
      <c r="D14" s="63"/>
      <c r="E14" s="16"/>
      <c r="F14" s="64"/>
      <c r="G14" s="65"/>
    </row>
    <row r="15" spans="1:7">
      <c r="B15" s="55"/>
      <c r="C15" s="63"/>
      <c r="D15" s="63"/>
      <c r="E15" s="16"/>
      <c r="F15" s="64"/>
      <c r="G15" s="65"/>
    </row>
    <row r="16" spans="1:7">
      <c r="B16" s="55"/>
      <c r="C16" s="63"/>
      <c r="D16" s="63"/>
      <c r="E16" s="16"/>
      <c r="F16" s="64"/>
      <c r="G16" s="65"/>
    </row>
    <row r="17" spans="1:7">
      <c r="B17" s="55"/>
      <c r="C17" s="63"/>
      <c r="D17" s="63"/>
      <c r="E17" s="16"/>
      <c r="F17" s="64"/>
      <c r="G17" s="65"/>
    </row>
    <row r="18" spans="1:7">
      <c r="B18" s="55"/>
      <c r="C18" s="63"/>
      <c r="D18" s="63"/>
      <c r="E18" s="16"/>
      <c r="F18" s="64"/>
      <c r="G18" s="65"/>
    </row>
    <row r="19" spans="1:7">
      <c r="B19" s="55"/>
      <c r="C19" s="63"/>
      <c r="D19" s="63"/>
      <c r="E19" s="16"/>
      <c r="F19" s="64"/>
      <c r="G19" s="65"/>
    </row>
    <row r="20" spans="1:7">
      <c r="B20" s="56"/>
      <c r="C20" s="66"/>
      <c r="D20" s="66"/>
      <c r="E20" s="17"/>
      <c r="F20" s="67"/>
      <c r="G20" s="68"/>
    </row>
    <row r="21" spans="1:7" ht="13.8">
      <c r="B21" s="69" t="s">
        <v>24</v>
      </c>
      <c r="C21" s="70">
        <f>SUM(C14:C20)</f>
        <v>0</v>
      </c>
      <c r="D21" s="70">
        <f>SUM(D14:D20)</f>
        <v>0</v>
      </c>
      <c r="E21" s="71"/>
      <c r="F21" s="57"/>
      <c r="G21" s="57"/>
    </row>
    <row r="23" spans="1:7" ht="15.6">
      <c r="A23" s="51" t="s">
        <v>25</v>
      </c>
    </row>
    <row r="24" spans="1:7" ht="13.8">
      <c r="B24" s="52" t="s">
        <v>26</v>
      </c>
      <c r="C24" s="851" t="s">
        <v>27</v>
      </c>
      <c r="D24" s="851"/>
      <c r="E24" s="851"/>
      <c r="F24" s="851" t="s">
        <v>17</v>
      </c>
      <c r="G24" s="851"/>
    </row>
    <row r="25" spans="1:7">
      <c r="B25" s="54"/>
      <c r="C25" s="852"/>
      <c r="D25" s="852"/>
      <c r="E25" s="852"/>
      <c r="F25" s="853"/>
      <c r="G25" s="854"/>
    </row>
    <row r="26" spans="1:7">
      <c r="B26" s="55"/>
      <c r="C26" s="855"/>
      <c r="D26" s="855"/>
      <c r="E26" s="855"/>
      <c r="F26" s="856"/>
      <c r="G26" s="857"/>
    </row>
    <row r="27" spans="1:7">
      <c r="B27" s="55"/>
      <c r="C27" s="855"/>
      <c r="D27" s="855"/>
      <c r="E27" s="855"/>
      <c r="F27" s="856"/>
      <c r="G27" s="857"/>
    </row>
    <row r="28" spans="1:7">
      <c r="B28" s="56"/>
      <c r="C28" s="858"/>
      <c r="D28" s="858"/>
      <c r="E28" s="858"/>
      <c r="F28" s="859"/>
      <c r="G28" s="860"/>
    </row>
    <row r="29" spans="1:7" ht="13.8">
      <c r="B29" s="861" t="s">
        <v>24</v>
      </c>
      <c r="C29" s="861"/>
      <c r="D29" s="861"/>
      <c r="E29" s="861"/>
      <c r="F29" s="862">
        <f>SUM(F25:G28)</f>
        <v>0</v>
      </c>
      <c r="G29" s="862"/>
    </row>
    <row r="30" spans="1:7">
      <c r="E30" s="49"/>
    </row>
    <row r="31" spans="1:7" ht="15.6">
      <c r="A31" s="51" t="s">
        <v>28</v>
      </c>
    </row>
    <row r="32" spans="1:7" ht="13.8">
      <c r="B32" s="851" t="s">
        <v>29</v>
      </c>
      <c r="C32" s="851"/>
      <c r="D32" s="851"/>
      <c r="E32" s="851"/>
      <c r="F32" s="851" t="s">
        <v>17</v>
      </c>
      <c r="G32" s="851"/>
    </row>
    <row r="33" spans="1:7">
      <c r="B33" s="863"/>
      <c r="C33" s="852"/>
      <c r="D33" s="852"/>
      <c r="E33" s="852"/>
      <c r="F33" s="853"/>
      <c r="G33" s="854"/>
    </row>
    <row r="34" spans="1:7">
      <c r="B34" s="864"/>
      <c r="C34" s="855"/>
      <c r="D34" s="855"/>
      <c r="E34" s="855"/>
      <c r="F34" s="856"/>
      <c r="G34" s="857"/>
    </row>
    <row r="35" spans="1:7">
      <c r="B35" s="864"/>
      <c r="C35" s="855"/>
      <c r="D35" s="855"/>
      <c r="E35" s="855"/>
      <c r="F35" s="856"/>
      <c r="G35" s="857"/>
    </row>
    <row r="36" spans="1:7">
      <c r="B36" s="869"/>
      <c r="C36" s="858"/>
      <c r="D36" s="858"/>
      <c r="E36" s="858"/>
      <c r="F36" s="859"/>
      <c r="G36" s="860"/>
    </row>
    <row r="37" spans="1:7" ht="13.8">
      <c r="B37" s="861" t="s">
        <v>24</v>
      </c>
      <c r="C37" s="861"/>
      <c r="D37" s="861"/>
      <c r="E37" s="861"/>
      <c r="F37" s="862">
        <f>SUM(F33:G36)</f>
        <v>0</v>
      </c>
      <c r="G37" s="862"/>
    </row>
    <row r="39" spans="1:7" ht="15.6">
      <c r="A39" s="865" t="s">
        <v>72</v>
      </c>
      <c r="B39" s="866"/>
      <c r="C39" s="866"/>
      <c r="D39" s="866"/>
      <c r="E39" s="866"/>
      <c r="F39" s="867">
        <f>C21+F29+F37</f>
        <v>0</v>
      </c>
      <c r="G39" s="868"/>
    </row>
    <row r="41" spans="1:7">
      <c r="G41" s="322" t="s">
        <v>306</v>
      </c>
    </row>
  </sheetData>
  <mergeCells count="39">
    <mergeCell ref="B34:E34"/>
    <mergeCell ref="F34:G34"/>
    <mergeCell ref="A39:E39"/>
    <mergeCell ref="F39:G39"/>
    <mergeCell ref="B35:E35"/>
    <mergeCell ref="F35:G35"/>
    <mergeCell ref="B36:E36"/>
    <mergeCell ref="F36:G36"/>
    <mergeCell ref="B37:E37"/>
    <mergeCell ref="F37:G37"/>
    <mergeCell ref="B29:E29"/>
    <mergeCell ref="F29:G29"/>
    <mergeCell ref="B32:E32"/>
    <mergeCell ref="F32:G32"/>
    <mergeCell ref="B33:E33"/>
    <mergeCell ref="F33:G33"/>
    <mergeCell ref="C26:E26"/>
    <mergeCell ref="F26:G26"/>
    <mergeCell ref="C27:E27"/>
    <mergeCell ref="F27:G27"/>
    <mergeCell ref="C28:E28"/>
    <mergeCell ref="F28:G28"/>
    <mergeCell ref="C10:D10"/>
    <mergeCell ref="F10:G10"/>
    <mergeCell ref="C24:E24"/>
    <mergeCell ref="F24:G24"/>
    <mergeCell ref="C25:E25"/>
    <mergeCell ref="F25:G25"/>
    <mergeCell ref="C7:D7"/>
    <mergeCell ref="F7:G7"/>
    <mergeCell ref="C8:D8"/>
    <mergeCell ref="F8:G8"/>
    <mergeCell ref="C9:D9"/>
    <mergeCell ref="F9:G9"/>
    <mergeCell ref="A1:G1"/>
    <mergeCell ref="A2:G2"/>
    <mergeCell ref="A3:G3"/>
    <mergeCell ref="C6:D6"/>
    <mergeCell ref="F6:G6"/>
  </mergeCells>
  <pageMargins left="0.7" right="0.7" top="0.75" bottom="0.75" header="0.3" footer="0.3"/>
  <pageSetup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9"/>
  <sheetViews>
    <sheetView showGridLines="0" zoomScale="70" zoomScaleNormal="70" workbookViewId="0">
      <selection activeCell="I19" sqref="I19"/>
    </sheetView>
  </sheetViews>
  <sheetFormatPr defaultColWidth="9.109375" defaultRowHeight="13.8"/>
  <cols>
    <col min="1" max="1" width="3" style="411" customWidth="1"/>
    <col min="2" max="2" width="11.109375" style="412" customWidth="1"/>
    <col min="3" max="3" width="61.109375" style="412" customWidth="1"/>
    <col min="4" max="4" width="14.33203125" style="412" customWidth="1"/>
    <col min="5" max="5" width="14.33203125" style="413" customWidth="1"/>
    <col min="6" max="6" width="3" style="412" customWidth="1"/>
    <col min="7" max="7" width="9.109375" style="414"/>
    <col min="8" max="8" width="15.109375" style="414" customWidth="1"/>
    <col min="9" max="16384" width="9.109375" style="414"/>
  </cols>
  <sheetData>
    <row r="1" spans="1:9" ht="8.25" customHeight="1"/>
    <row r="2" spans="1:9" ht="32.25" customHeight="1">
      <c r="A2" s="781" t="s">
        <v>199</v>
      </c>
      <c r="B2" s="782"/>
      <c r="C2" s="782"/>
      <c r="D2" s="782"/>
      <c r="E2" s="782"/>
      <c r="F2" s="782"/>
      <c r="G2" s="365"/>
      <c r="H2" s="365"/>
      <c r="I2" s="365"/>
    </row>
    <row r="3" spans="1:9">
      <c r="A3" s="415"/>
      <c r="B3" s="414"/>
      <c r="C3" s="415"/>
      <c r="D3" s="416"/>
      <c r="E3" s="416"/>
      <c r="F3" s="416"/>
    </row>
    <row r="4" spans="1:9">
      <c r="A4" s="411" t="s">
        <v>55</v>
      </c>
    </row>
    <row r="5" spans="1:9" ht="15" customHeight="1">
      <c r="B5" s="870" t="s">
        <v>54</v>
      </c>
      <c r="C5" s="870"/>
      <c r="D5" s="870"/>
    </row>
    <row r="6" spans="1:9">
      <c r="B6" s="870"/>
      <c r="C6" s="870"/>
      <c r="D6" s="870"/>
      <c r="E6" s="24" t="s">
        <v>53</v>
      </c>
    </row>
    <row r="7" spans="1:9">
      <c r="E7" s="412"/>
    </row>
    <row r="8" spans="1:9" ht="24">
      <c r="A8" s="411" t="s">
        <v>52</v>
      </c>
      <c r="D8" s="417" t="s">
        <v>12</v>
      </c>
      <c r="E8" s="418" t="s">
        <v>51</v>
      </c>
    </row>
    <row r="9" spans="1:9">
      <c r="D9" s="417"/>
      <c r="E9" s="418"/>
    </row>
    <row r="10" spans="1:9">
      <c r="B10" s="419" t="s">
        <v>192</v>
      </c>
      <c r="C10" s="420"/>
      <c r="D10" s="421">
        <f>'A-1 Itemized Costs-Residential'!$G$119</f>
        <v>0</v>
      </c>
      <c r="E10" s="421">
        <f>'A-1 Itemized Costs-Residential'!$H$119</f>
        <v>0</v>
      </c>
    </row>
    <row r="11" spans="1:9">
      <c r="B11" s="422" t="s">
        <v>186</v>
      </c>
      <c r="C11" s="420"/>
      <c r="D11" s="617">
        <v>0</v>
      </c>
      <c r="E11" s="617">
        <v>0</v>
      </c>
    </row>
    <row r="12" spans="1:9">
      <c r="B12" s="422" t="s">
        <v>50</v>
      </c>
      <c r="C12" s="420"/>
      <c r="D12" s="617">
        <v>0</v>
      </c>
      <c r="E12" s="617">
        <v>0</v>
      </c>
    </row>
    <row r="13" spans="1:9" s="412" customFormat="1">
      <c r="A13" s="411"/>
      <c r="B13" s="871" t="s">
        <v>49</v>
      </c>
      <c r="C13" s="872"/>
      <c r="D13" s="617">
        <v>0</v>
      </c>
      <c r="E13" s="617">
        <v>0</v>
      </c>
    </row>
    <row r="14" spans="1:9" s="412" customFormat="1">
      <c r="A14" s="411"/>
      <c r="B14" s="422" t="s">
        <v>48</v>
      </c>
      <c r="C14" s="420"/>
      <c r="D14" s="617">
        <v>0</v>
      </c>
      <c r="E14" s="617">
        <v>0</v>
      </c>
    </row>
    <row r="15" spans="1:9" s="412" customFormat="1">
      <c r="A15" s="411"/>
      <c r="B15" s="423" t="s">
        <v>353</v>
      </c>
      <c r="C15" s="424"/>
      <c r="D15" s="617">
        <v>0</v>
      </c>
      <c r="E15" s="617">
        <v>0</v>
      </c>
    </row>
    <row r="16" spans="1:9" s="412" customFormat="1">
      <c r="A16" s="411"/>
      <c r="B16" s="613" t="s">
        <v>47</v>
      </c>
      <c r="C16" s="614"/>
      <c r="D16" s="615">
        <f>D10-SUM(D11:D15)</f>
        <v>0</v>
      </c>
      <c r="E16" s="615">
        <f>E10-SUM(E11:E15)</f>
        <v>0</v>
      </c>
    </row>
    <row r="17" spans="1:5" s="412" customFormat="1" ht="4.95" customHeight="1">
      <c r="A17" s="411"/>
      <c r="B17" s="419"/>
      <c r="C17" s="420"/>
      <c r="D17" s="429"/>
      <c r="E17" s="429"/>
    </row>
    <row r="18" spans="1:5" s="412" customFormat="1" ht="14.4" customHeight="1">
      <c r="A18" s="411"/>
      <c r="B18" s="432" t="s">
        <v>355</v>
      </c>
      <c r="C18" s="432"/>
      <c r="D18" s="429"/>
      <c r="E18" s="429"/>
    </row>
    <row r="19" spans="1:5" s="412" customFormat="1" ht="14.4" customHeight="1">
      <c r="A19" s="411"/>
      <c r="B19" s="965" t="s">
        <v>354</v>
      </c>
      <c r="C19" s="966"/>
      <c r="D19" s="966"/>
      <c r="E19" s="967"/>
    </row>
    <row r="20" spans="1:5" s="412" customFormat="1" ht="14.4" customHeight="1">
      <c r="A20" s="411"/>
      <c r="B20" s="968"/>
      <c r="C20" s="969"/>
      <c r="D20" s="969"/>
      <c r="E20" s="970"/>
    </row>
    <row r="21" spans="1:5" s="412" customFormat="1" ht="4.95" customHeight="1">
      <c r="A21" s="411"/>
      <c r="B21" s="420"/>
      <c r="C21" s="420"/>
      <c r="D21" s="425"/>
      <c r="E21" s="420"/>
    </row>
    <row r="22" spans="1:5" s="412" customFormat="1">
      <c r="A22" s="411"/>
      <c r="B22" s="420" t="str">
        <f>B16</f>
        <v>Adjusted Eligible Basis</v>
      </c>
      <c r="C22" s="420"/>
      <c r="D22" s="425">
        <f>D16</f>
        <v>0</v>
      </c>
      <c r="E22" s="425">
        <f>E16</f>
        <v>0</v>
      </c>
    </row>
    <row r="23" spans="1:5" s="412" customFormat="1">
      <c r="A23" s="411"/>
      <c r="B23" s="420" t="s">
        <v>187</v>
      </c>
      <c r="C23" s="420"/>
      <c r="D23" s="426">
        <v>1</v>
      </c>
      <c r="E23" s="427">
        <f>IF(E6="yes", 130%, 100%)</f>
        <v>1</v>
      </c>
    </row>
    <row r="24" spans="1:5" s="412" customFormat="1">
      <c r="A24" s="411"/>
      <c r="B24" s="424" t="s">
        <v>46</v>
      </c>
      <c r="C24" s="424"/>
      <c r="D24" s="23">
        <v>1</v>
      </c>
      <c r="E24" s="23">
        <v>1</v>
      </c>
    </row>
    <row r="25" spans="1:5" s="412" customFormat="1">
      <c r="A25" s="411"/>
      <c r="B25" s="419" t="s">
        <v>45</v>
      </c>
      <c r="C25" s="420"/>
      <c r="D25" s="425">
        <f>(D22*D23)*D24</f>
        <v>0</v>
      </c>
      <c r="E25" s="425">
        <f>(E22*E23)*E24</f>
        <v>0</v>
      </c>
    </row>
    <row r="26" spans="1:5" s="412" customFormat="1">
      <c r="A26" s="411"/>
      <c r="B26" s="420"/>
      <c r="C26" s="420"/>
      <c r="D26" s="420"/>
      <c r="E26" s="420"/>
    </row>
    <row r="27" spans="1:5" s="412" customFormat="1">
      <c r="A27" s="411"/>
      <c r="B27" s="420" t="s">
        <v>45</v>
      </c>
      <c r="C27" s="420"/>
      <c r="D27" s="425">
        <f>D25</f>
        <v>0</v>
      </c>
      <c r="E27" s="425">
        <f>E25</f>
        <v>0</v>
      </c>
    </row>
    <row r="28" spans="1:5" s="412" customFormat="1">
      <c r="A28" s="411"/>
      <c r="B28" s="424" t="s">
        <v>44</v>
      </c>
      <c r="C28" s="424"/>
      <c r="D28" s="22">
        <v>0</v>
      </c>
      <c r="E28" s="22">
        <v>0.09</v>
      </c>
    </row>
    <row r="29" spans="1:5" s="412" customFormat="1">
      <c r="A29" s="411"/>
      <c r="B29" s="419" t="s">
        <v>43</v>
      </c>
      <c r="C29" s="420"/>
      <c r="D29" s="425">
        <f>D27*D28</f>
        <v>0</v>
      </c>
      <c r="E29" s="425">
        <f>E27*E28</f>
        <v>0</v>
      </c>
    </row>
    <row r="30" spans="1:5" s="412" customFormat="1">
      <c r="A30" s="411"/>
      <c r="B30" s="420"/>
      <c r="C30" s="420"/>
      <c r="D30" s="420"/>
      <c r="E30" s="420"/>
    </row>
    <row r="31" spans="1:5" s="412" customFormat="1">
      <c r="A31" s="411"/>
      <c r="B31" s="411" t="s">
        <v>240</v>
      </c>
      <c r="C31" s="411"/>
      <c r="D31" s="420"/>
      <c r="E31" s="428">
        <f>D29+E29</f>
        <v>0</v>
      </c>
    </row>
    <row r="32" spans="1:5" s="412" customFormat="1">
      <c r="A32" s="411"/>
      <c r="B32" s="419"/>
      <c r="C32" s="420"/>
      <c r="D32" s="420"/>
      <c r="E32" s="428"/>
    </row>
    <row r="33" spans="1:8" s="412" customFormat="1">
      <c r="A33" s="411" t="s">
        <v>42</v>
      </c>
      <c r="B33" s="420"/>
      <c r="C33" s="420"/>
      <c r="D33" s="420"/>
      <c r="E33" s="425"/>
    </row>
    <row r="34" spans="1:8">
      <c r="B34" s="420"/>
      <c r="C34" s="420"/>
      <c r="D34" s="420"/>
      <c r="E34" s="425"/>
    </row>
    <row r="35" spans="1:8">
      <c r="B35" s="420" t="s">
        <v>188</v>
      </c>
      <c r="C35" s="420"/>
      <c r="D35" s="420"/>
      <c r="E35" s="429">
        <f>'A-1 Itemized Costs-Residential'!$F$119</f>
        <v>0</v>
      </c>
      <c r="F35" s="413"/>
    </row>
    <row r="36" spans="1:8">
      <c r="B36" s="423" t="s">
        <v>201</v>
      </c>
      <c r="C36" s="424"/>
      <c r="D36" s="424"/>
      <c r="E36" s="430">
        <f>-'A-2 Sources-Residential'!F41</f>
        <v>0</v>
      </c>
      <c r="F36" s="413"/>
      <c r="H36" s="431">
        <f>E42</f>
        <v>0</v>
      </c>
    </row>
    <row r="37" spans="1:8">
      <c r="B37" s="419" t="s">
        <v>41</v>
      </c>
      <c r="C37" s="419"/>
      <c r="D37" s="419"/>
      <c r="E37" s="425">
        <f>SUM(E35:E36)</f>
        <v>0</v>
      </c>
    </row>
    <row r="38" spans="1:8">
      <c r="B38" s="419"/>
      <c r="C38" s="419"/>
      <c r="D38" s="419"/>
      <c r="E38" s="425"/>
    </row>
    <row r="39" spans="1:8">
      <c r="B39" s="420" t="s">
        <v>41</v>
      </c>
      <c r="C39" s="420"/>
      <c r="D39" s="420"/>
      <c r="E39" s="425">
        <f>E37</f>
        <v>0</v>
      </c>
    </row>
    <row r="40" spans="1:8" ht="14.4">
      <c r="B40" s="420" t="s">
        <v>40</v>
      </c>
      <c r="C40" s="432"/>
      <c r="D40" s="420"/>
      <c r="E40" s="21">
        <v>0</v>
      </c>
    </row>
    <row r="41" spans="1:8" ht="14.4">
      <c r="B41" s="424" t="s">
        <v>39</v>
      </c>
      <c r="C41" s="424"/>
      <c r="D41" s="424"/>
      <c r="E41" s="433">
        <v>10</v>
      </c>
    </row>
    <row r="42" spans="1:8">
      <c r="B42" s="411" t="s">
        <v>38</v>
      </c>
      <c r="C42" s="411"/>
      <c r="D42" s="420"/>
      <c r="E42" s="295">
        <f>IFERROR(E39/E40/E41, 0)</f>
        <v>0</v>
      </c>
    </row>
    <row r="44" spans="1:8">
      <c r="A44" s="414"/>
      <c r="B44" s="411" t="s">
        <v>37</v>
      </c>
      <c r="E44" s="20">
        <v>0</v>
      </c>
      <c r="F44" s="434"/>
    </row>
    <row r="45" spans="1:8" ht="14.4" thickBot="1">
      <c r="E45" s="412"/>
      <c r="F45" s="434"/>
    </row>
    <row r="46" spans="1:8" s="412" customFormat="1" ht="16.2" thickBot="1">
      <c r="A46" s="435" t="s">
        <v>241</v>
      </c>
      <c r="B46" s="436"/>
      <c r="C46" s="436"/>
      <c r="D46" s="436"/>
      <c r="E46" s="437">
        <f t="array" ref="E46" xml:space="preserve"> MIN(IF(H36:H36&lt;&gt;0,H36:H36))</f>
        <v>0</v>
      </c>
    </row>
    <row r="48" spans="1:8">
      <c r="A48" s="414"/>
      <c r="B48" s="411" t="s">
        <v>36</v>
      </c>
    </row>
    <row r="49" spans="1:6">
      <c r="A49" s="414"/>
      <c r="B49" s="438" t="s">
        <v>35</v>
      </c>
      <c r="C49" s="420"/>
      <c r="D49" s="420"/>
      <c r="E49" s="425">
        <f>E46</f>
        <v>0</v>
      </c>
    </row>
    <row r="50" spans="1:6">
      <c r="A50" s="414"/>
      <c r="B50" s="438" t="s">
        <v>34</v>
      </c>
      <c r="C50" s="420"/>
      <c r="D50" s="420"/>
      <c r="E50" s="439">
        <f>E40</f>
        <v>0</v>
      </c>
    </row>
    <row r="51" spans="1:6">
      <c r="A51" s="414"/>
      <c r="B51" s="440" t="s">
        <v>33</v>
      </c>
      <c r="C51" s="424"/>
      <c r="D51" s="424"/>
      <c r="E51" s="433">
        <v>10</v>
      </c>
    </row>
    <row r="52" spans="1:6">
      <c r="A52" s="414"/>
      <c r="B52" s="438" t="s">
        <v>32</v>
      </c>
      <c r="C52" s="420"/>
      <c r="D52" s="420"/>
      <c r="E52" s="425">
        <f>E49*E50*E51</f>
        <v>0</v>
      </c>
    </row>
    <row r="53" spans="1:6">
      <c r="A53" s="414"/>
      <c r="B53" s="438"/>
      <c r="C53" s="420"/>
      <c r="D53" s="420"/>
      <c r="E53" s="425"/>
    </row>
    <row r="54" spans="1:6">
      <c r="A54" s="414"/>
      <c r="B54" s="438" t="s">
        <v>189</v>
      </c>
      <c r="C54" s="420"/>
      <c r="D54" s="420"/>
      <c r="E54" s="425">
        <f>-E36</f>
        <v>0</v>
      </c>
    </row>
    <row r="55" spans="1:6">
      <c r="A55" s="414"/>
      <c r="B55" s="441" t="s">
        <v>190</v>
      </c>
      <c r="C55" s="420"/>
      <c r="D55" s="420"/>
      <c r="E55" s="425">
        <f>E52</f>
        <v>0</v>
      </c>
    </row>
    <row r="56" spans="1:6">
      <c r="A56" s="414"/>
      <c r="B56" s="441" t="s">
        <v>191</v>
      </c>
      <c r="C56" s="420"/>
      <c r="D56" s="420"/>
      <c r="E56" s="425">
        <f>-E35</f>
        <v>0</v>
      </c>
      <c r="F56" s="414"/>
    </row>
    <row r="57" spans="1:6" ht="14.4">
      <c r="A57" s="414"/>
      <c r="B57" s="438" t="s">
        <v>31</v>
      </c>
      <c r="C57" s="420"/>
      <c r="D57" s="420"/>
      <c r="E57" s="425">
        <f>SUM(E54:E56)</f>
        <v>0</v>
      </c>
      <c r="F57" s="414"/>
    </row>
    <row r="59" spans="1:6">
      <c r="E59" s="322" t="s">
        <v>363</v>
      </c>
    </row>
  </sheetData>
  <sheetProtection formatCells="0" insertRows="0"/>
  <mergeCells count="4">
    <mergeCell ref="B5:D6"/>
    <mergeCell ref="B13:C13"/>
    <mergeCell ref="A2:F2"/>
    <mergeCell ref="B19:E20"/>
  </mergeCells>
  <dataValidations xWindow="441" yWindow="493" count="1">
    <dataValidation allowBlank="1" showInputMessage="1" showErrorMessage="1" prompt="e.g., garages, carports, storage, laundry room, washer/dryer, pool/pool house" sqref="E15 D15" xr:uid="{D3807FE0-4E50-484B-9605-771B246B0D0F}"/>
  </dataValidations>
  <printOptions horizontalCentered="1"/>
  <pageMargins left="0.7" right="0.4" top="0.81" bottom="0.56999999999999995" header="0.3" footer="0.3"/>
  <pageSetup scale="7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41"/>
  <sheetViews>
    <sheetView zoomScale="70" zoomScaleNormal="70" workbookViewId="0">
      <selection activeCell="M36" sqref="M36"/>
    </sheetView>
  </sheetViews>
  <sheetFormatPr defaultColWidth="9.109375" defaultRowHeight="14.4"/>
  <cols>
    <col min="1" max="1" width="2.5546875" style="25" customWidth="1"/>
    <col min="2" max="3" width="13.44140625" style="25" customWidth="1"/>
    <col min="4" max="4" width="20.109375" style="25" customWidth="1"/>
    <col min="5" max="7" width="11.6640625" style="25" customWidth="1"/>
    <col min="8" max="8" width="12.5546875" style="25" customWidth="1"/>
    <col min="9" max="10" width="11.6640625" style="25" customWidth="1"/>
    <col min="11" max="11" width="13.88671875" style="25" customWidth="1"/>
    <col min="12" max="12" width="11.6640625" style="25" customWidth="1"/>
    <col min="13" max="13" width="13.5546875" style="25" customWidth="1"/>
    <col min="14" max="16384" width="9.109375" style="25"/>
  </cols>
  <sheetData>
    <row r="1" spans="2:13" ht="58.5" customHeight="1">
      <c r="B1" s="879" t="s">
        <v>200</v>
      </c>
      <c r="C1" s="880"/>
      <c r="D1" s="880"/>
      <c r="E1" s="880"/>
      <c r="F1" s="880"/>
      <c r="G1" s="880"/>
      <c r="H1" s="880"/>
      <c r="I1" s="880"/>
      <c r="J1" s="880"/>
      <c r="K1" s="880"/>
    </row>
    <row r="2" spans="2:13">
      <c r="B2" s="48"/>
    </row>
    <row r="3" spans="2:13">
      <c r="B3" s="881" t="s">
        <v>60</v>
      </c>
      <c r="C3" s="881"/>
      <c r="D3" s="881"/>
      <c r="E3" s="881"/>
      <c r="F3" s="881"/>
      <c r="G3" s="881"/>
      <c r="H3" s="881"/>
      <c r="I3" s="881"/>
      <c r="J3" s="881"/>
      <c r="K3" s="881"/>
    </row>
    <row r="4" spans="2:13" ht="15" thickBot="1">
      <c r="B4" s="48"/>
    </row>
    <row r="5" spans="2:13" ht="34.950000000000003" customHeight="1">
      <c r="B5" s="347"/>
      <c r="C5" s="349"/>
      <c r="D5" s="348"/>
      <c r="E5" s="882" t="s">
        <v>12</v>
      </c>
      <c r="F5" s="883"/>
      <c r="G5" s="883"/>
      <c r="H5" s="884"/>
      <c r="I5" s="887" t="s">
        <v>59</v>
      </c>
      <c r="J5" s="888"/>
      <c r="K5" s="888"/>
      <c r="L5" s="888"/>
      <c r="M5" s="889"/>
    </row>
    <row r="6" spans="2:13" ht="48.6" thickBot="1">
      <c r="B6" s="351" t="s">
        <v>343</v>
      </c>
      <c r="C6" s="350" t="s">
        <v>341</v>
      </c>
      <c r="D6" s="346" t="s">
        <v>342</v>
      </c>
      <c r="E6" s="45" t="s">
        <v>13</v>
      </c>
      <c r="F6" s="47" t="s">
        <v>58</v>
      </c>
      <c r="G6" s="47" t="s">
        <v>45</v>
      </c>
      <c r="H6" s="46" t="s">
        <v>57</v>
      </c>
      <c r="I6" s="45" t="s">
        <v>13</v>
      </c>
      <c r="J6" s="47" t="s">
        <v>58</v>
      </c>
      <c r="K6" s="298" t="s">
        <v>251</v>
      </c>
      <c r="L6" s="47" t="s">
        <v>45</v>
      </c>
      <c r="M6" s="46" t="s">
        <v>57</v>
      </c>
    </row>
    <row r="7" spans="2:13">
      <c r="B7" s="340">
        <v>1</v>
      </c>
      <c r="C7" s="343"/>
      <c r="D7" s="343"/>
      <c r="E7" s="44"/>
      <c r="F7" s="43">
        <f>I27</f>
        <v>0</v>
      </c>
      <c r="G7" s="42">
        <f>E7*F7</f>
        <v>0</v>
      </c>
      <c r="H7" s="41"/>
      <c r="I7" s="39"/>
      <c r="J7" s="40">
        <f>I27</f>
        <v>0</v>
      </c>
      <c r="K7" s="40"/>
      <c r="L7" s="39">
        <f>I7*J7*K7</f>
        <v>0</v>
      </c>
      <c r="M7" s="312"/>
    </row>
    <row r="8" spans="2:13">
      <c r="B8" s="341">
        <v>2</v>
      </c>
      <c r="C8" s="344"/>
      <c r="D8" s="344"/>
      <c r="E8" s="37"/>
      <c r="F8" s="36">
        <f t="shared" ref="F8:F18" si="0">I28</f>
        <v>0</v>
      </c>
      <c r="G8" s="33">
        <f t="shared" ref="G8:G18" si="1">E8*F8</f>
        <v>0</v>
      </c>
      <c r="H8" s="35"/>
      <c r="I8" s="33"/>
      <c r="J8" s="34">
        <f t="shared" ref="J8:J18" si="2">I28</f>
        <v>0</v>
      </c>
      <c r="K8" s="34"/>
      <c r="L8" s="33">
        <f t="shared" ref="L8:L18" si="3">I8*J8*K8</f>
        <v>0</v>
      </c>
      <c r="M8" s="313"/>
    </row>
    <row r="9" spans="2:13">
      <c r="B9" s="341">
        <v>3</v>
      </c>
      <c r="C9" s="344"/>
      <c r="D9" s="344"/>
      <c r="E9" s="37"/>
      <c r="F9" s="36">
        <f t="shared" si="0"/>
        <v>0</v>
      </c>
      <c r="G9" s="33">
        <f t="shared" si="1"/>
        <v>0</v>
      </c>
      <c r="H9" s="35"/>
      <c r="I9" s="33"/>
      <c r="J9" s="34">
        <f t="shared" si="2"/>
        <v>0</v>
      </c>
      <c r="K9" s="34"/>
      <c r="L9" s="33">
        <f t="shared" si="3"/>
        <v>0</v>
      </c>
      <c r="M9" s="313"/>
    </row>
    <row r="10" spans="2:13">
      <c r="B10" s="341">
        <v>4</v>
      </c>
      <c r="C10" s="344"/>
      <c r="D10" s="344"/>
      <c r="E10" s="37"/>
      <c r="F10" s="36">
        <f t="shared" si="0"/>
        <v>0</v>
      </c>
      <c r="G10" s="33">
        <f t="shared" si="1"/>
        <v>0</v>
      </c>
      <c r="H10" s="35"/>
      <c r="I10" s="33"/>
      <c r="J10" s="34">
        <f t="shared" si="2"/>
        <v>0</v>
      </c>
      <c r="K10" s="34"/>
      <c r="L10" s="33">
        <f t="shared" si="3"/>
        <v>0</v>
      </c>
      <c r="M10" s="313"/>
    </row>
    <row r="11" spans="2:13">
      <c r="B11" s="341">
        <v>5</v>
      </c>
      <c r="C11" s="344"/>
      <c r="D11" s="344"/>
      <c r="E11" s="37"/>
      <c r="F11" s="36">
        <f t="shared" si="0"/>
        <v>0</v>
      </c>
      <c r="G11" s="33">
        <f t="shared" si="1"/>
        <v>0</v>
      </c>
      <c r="H11" s="35"/>
      <c r="I11" s="33"/>
      <c r="J11" s="34">
        <f t="shared" si="2"/>
        <v>0</v>
      </c>
      <c r="K11" s="34"/>
      <c r="L11" s="33">
        <f t="shared" si="3"/>
        <v>0</v>
      </c>
      <c r="M11" s="313"/>
    </row>
    <row r="12" spans="2:13">
      <c r="B12" s="341">
        <v>6</v>
      </c>
      <c r="C12" s="344"/>
      <c r="D12" s="344"/>
      <c r="E12" s="37"/>
      <c r="F12" s="36">
        <f t="shared" si="0"/>
        <v>0</v>
      </c>
      <c r="G12" s="33">
        <f t="shared" si="1"/>
        <v>0</v>
      </c>
      <c r="H12" s="35"/>
      <c r="I12" s="33"/>
      <c r="J12" s="34">
        <f t="shared" si="2"/>
        <v>0</v>
      </c>
      <c r="K12" s="34"/>
      <c r="L12" s="33">
        <f t="shared" si="3"/>
        <v>0</v>
      </c>
      <c r="M12" s="313"/>
    </row>
    <row r="13" spans="2:13">
      <c r="B13" s="341">
        <v>7</v>
      </c>
      <c r="C13" s="344"/>
      <c r="D13" s="344"/>
      <c r="E13" s="37"/>
      <c r="F13" s="36">
        <f t="shared" si="0"/>
        <v>0</v>
      </c>
      <c r="G13" s="33">
        <f t="shared" si="1"/>
        <v>0</v>
      </c>
      <c r="H13" s="35"/>
      <c r="I13" s="33"/>
      <c r="J13" s="34">
        <f t="shared" si="2"/>
        <v>0</v>
      </c>
      <c r="K13" s="34"/>
      <c r="L13" s="33">
        <f t="shared" si="3"/>
        <v>0</v>
      </c>
      <c r="M13" s="313"/>
    </row>
    <row r="14" spans="2:13">
      <c r="B14" s="341">
        <v>8</v>
      </c>
      <c r="C14" s="344"/>
      <c r="D14" s="344"/>
      <c r="E14" s="37"/>
      <c r="F14" s="36">
        <f t="shared" si="0"/>
        <v>0</v>
      </c>
      <c r="G14" s="33">
        <f t="shared" si="1"/>
        <v>0</v>
      </c>
      <c r="H14" s="35"/>
      <c r="I14" s="33"/>
      <c r="J14" s="34">
        <f t="shared" si="2"/>
        <v>0</v>
      </c>
      <c r="K14" s="34"/>
      <c r="L14" s="33">
        <f t="shared" si="3"/>
        <v>0</v>
      </c>
      <c r="M14" s="313"/>
    </row>
    <row r="15" spans="2:13">
      <c r="B15" s="341">
        <v>9</v>
      </c>
      <c r="C15" s="344"/>
      <c r="D15" s="344"/>
      <c r="E15" s="37"/>
      <c r="F15" s="36">
        <f t="shared" si="0"/>
        <v>0</v>
      </c>
      <c r="G15" s="33">
        <f t="shared" si="1"/>
        <v>0</v>
      </c>
      <c r="H15" s="35"/>
      <c r="I15" s="33"/>
      <c r="J15" s="34">
        <f t="shared" si="2"/>
        <v>0</v>
      </c>
      <c r="K15" s="34"/>
      <c r="L15" s="33">
        <f t="shared" si="3"/>
        <v>0</v>
      </c>
      <c r="M15" s="313"/>
    </row>
    <row r="16" spans="2:13">
      <c r="B16" s="341">
        <v>10</v>
      </c>
      <c r="C16" s="344"/>
      <c r="D16" s="344"/>
      <c r="E16" s="37"/>
      <c r="F16" s="36">
        <f t="shared" si="0"/>
        <v>0</v>
      </c>
      <c r="G16" s="33">
        <f t="shared" si="1"/>
        <v>0</v>
      </c>
      <c r="H16" s="35"/>
      <c r="I16" s="33"/>
      <c r="J16" s="34">
        <f t="shared" si="2"/>
        <v>0</v>
      </c>
      <c r="K16" s="34"/>
      <c r="L16" s="33">
        <f t="shared" si="3"/>
        <v>0</v>
      </c>
      <c r="M16" s="313"/>
    </row>
    <row r="17" spans="2:13">
      <c r="B17" s="341">
        <v>11</v>
      </c>
      <c r="C17" s="344"/>
      <c r="D17" s="344"/>
      <c r="E17" s="37"/>
      <c r="F17" s="36">
        <f t="shared" si="0"/>
        <v>0</v>
      </c>
      <c r="G17" s="33">
        <f t="shared" si="1"/>
        <v>0</v>
      </c>
      <c r="H17" s="35"/>
      <c r="I17" s="33"/>
      <c r="J17" s="34">
        <f t="shared" si="2"/>
        <v>0</v>
      </c>
      <c r="K17" s="34"/>
      <c r="L17" s="33">
        <f t="shared" si="3"/>
        <v>0</v>
      </c>
      <c r="M17" s="313"/>
    </row>
    <row r="18" spans="2:13">
      <c r="B18" s="342">
        <v>12</v>
      </c>
      <c r="C18" s="345"/>
      <c r="D18" s="345"/>
      <c r="E18" s="31"/>
      <c r="F18" s="30">
        <f t="shared" si="0"/>
        <v>0</v>
      </c>
      <c r="G18" s="27">
        <f t="shared" si="1"/>
        <v>0</v>
      </c>
      <c r="H18" s="29"/>
      <c r="I18" s="27"/>
      <c r="J18" s="28">
        <f t="shared" si="2"/>
        <v>0</v>
      </c>
      <c r="K18" s="28"/>
      <c r="L18" s="27">
        <f t="shared" si="3"/>
        <v>0</v>
      </c>
      <c r="M18" s="314"/>
    </row>
    <row r="19" spans="2:13" s="358" customFormat="1" ht="28.95" customHeight="1" thickBot="1">
      <c r="B19" s="352" t="s">
        <v>56</v>
      </c>
      <c r="C19" s="353"/>
      <c r="D19" s="353"/>
      <c r="E19" s="354">
        <f>SUM(E7:E18)</f>
        <v>0</v>
      </c>
      <c r="F19" s="355"/>
      <c r="G19" s="354">
        <f>SUM(G7:G18)</f>
        <v>0</v>
      </c>
      <c r="H19" s="356"/>
      <c r="I19" s="354">
        <f>SUM(I7:I18)</f>
        <v>0</v>
      </c>
      <c r="J19" s="356"/>
      <c r="K19" s="356"/>
      <c r="L19" s="354">
        <f>SUM(L7:L18)</f>
        <v>0</v>
      </c>
      <c r="M19" s="357"/>
    </row>
    <row r="22" spans="2:13" ht="18">
      <c r="B22" s="885" t="s">
        <v>58</v>
      </c>
      <c r="C22" s="885"/>
      <c r="D22" s="885"/>
      <c r="E22" s="885"/>
      <c r="F22" s="885"/>
      <c r="G22" s="885"/>
      <c r="H22" s="885"/>
      <c r="I22" s="885"/>
    </row>
    <row r="23" spans="2:13" ht="13.5" customHeight="1">
      <c r="B23" s="886" t="s">
        <v>244</v>
      </c>
      <c r="C23" s="886"/>
      <c r="D23" s="886"/>
      <c r="E23" s="886"/>
      <c r="F23" s="886"/>
      <c r="G23" s="886"/>
      <c r="H23" s="886"/>
      <c r="I23" s="886"/>
    </row>
    <row r="24" spans="2:13" ht="15" thickBot="1"/>
    <row r="25" spans="2:13" ht="15" customHeight="1">
      <c r="B25" s="873" t="s">
        <v>343</v>
      </c>
      <c r="C25" s="876" t="s">
        <v>245</v>
      </c>
      <c r="D25" s="877"/>
      <c r="E25" s="878"/>
      <c r="F25" s="876" t="s">
        <v>246</v>
      </c>
      <c r="G25" s="877"/>
      <c r="H25" s="878"/>
      <c r="I25" s="873" t="s">
        <v>58</v>
      </c>
    </row>
    <row r="26" spans="2:13" ht="55.8" thickBot="1">
      <c r="B26" s="874"/>
      <c r="C26" s="297" t="s">
        <v>247</v>
      </c>
      <c r="D26" s="298" t="s">
        <v>248</v>
      </c>
      <c r="E26" s="299" t="s">
        <v>245</v>
      </c>
      <c r="F26" s="297" t="s">
        <v>249</v>
      </c>
      <c r="G26" s="298" t="s">
        <v>250</v>
      </c>
      <c r="H26" s="299" t="s">
        <v>246</v>
      </c>
      <c r="I26" s="875"/>
    </row>
    <row r="27" spans="2:13">
      <c r="B27" s="340">
        <v>1</v>
      </c>
      <c r="C27" s="305"/>
      <c r="D27" s="306"/>
      <c r="E27" s="300" t="str">
        <f>IFERROR(C27/(C27+D27), " ")</f>
        <v xml:space="preserve"> </v>
      </c>
      <c r="F27" s="302"/>
      <c r="G27" s="302"/>
      <c r="H27" s="301" t="str">
        <f>IFERROR(F27/(F27+G27), " ")</f>
        <v xml:space="preserve"> </v>
      </c>
      <c r="I27" s="38">
        <f>MIN(E27,H27)</f>
        <v>0</v>
      </c>
    </row>
    <row r="28" spans="2:13">
      <c r="B28" s="341">
        <v>2</v>
      </c>
      <c r="C28" s="307"/>
      <c r="D28" s="308"/>
      <c r="E28" s="300" t="str">
        <f>IFERROR(C28/(C28+D28), " ")</f>
        <v xml:space="preserve"> </v>
      </c>
      <c r="F28" s="303"/>
      <c r="G28" s="303"/>
      <c r="H28" s="310" t="str">
        <f t="shared" ref="H28:H38" si="4">IFERROR(F28/(F28+G28), " ")</f>
        <v xml:space="preserve"> </v>
      </c>
      <c r="I28" s="32">
        <f t="shared" ref="I28:I34" si="5">MIN(E28,H28)</f>
        <v>0</v>
      </c>
    </row>
    <row r="29" spans="2:13">
      <c r="B29" s="341">
        <v>3</v>
      </c>
      <c r="C29" s="307"/>
      <c r="D29" s="308"/>
      <c r="E29" s="300" t="str">
        <f t="shared" ref="E29:E38" si="6">IFERROR(C29/(C29+D29), " ")</f>
        <v xml:space="preserve"> </v>
      </c>
      <c r="F29" s="303"/>
      <c r="G29" s="303"/>
      <c r="H29" s="310" t="str">
        <f t="shared" si="4"/>
        <v xml:space="preserve"> </v>
      </c>
      <c r="I29" s="32">
        <f t="shared" si="5"/>
        <v>0</v>
      </c>
    </row>
    <row r="30" spans="2:13">
      <c r="B30" s="341">
        <v>4</v>
      </c>
      <c r="C30" s="307"/>
      <c r="D30" s="308"/>
      <c r="E30" s="300" t="str">
        <f t="shared" si="6"/>
        <v xml:space="preserve"> </v>
      </c>
      <c r="F30" s="303"/>
      <c r="G30" s="303"/>
      <c r="H30" s="360" t="str">
        <f t="shared" si="4"/>
        <v xml:space="preserve"> </v>
      </c>
      <c r="I30" s="32">
        <f t="shared" si="5"/>
        <v>0</v>
      </c>
    </row>
    <row r="31" spans="2:13">
      <c r="B31" s="341">
        <v>5</v>
      </c>
      <c r="C31" s="307"/>
      <c r="D31" s="308"/>
      <c r="E31" s="300" t="str">
        <f t="shared" si="6"/>
        <v xml:space="preserve"> </v>
      </c>
      <c r="F31" s="303"/>
      <c r="G31" s="303"/>
      <c r="H31" s="310" t="str">
        <f t="shared" si="4"/>
        <v xml:space="preserve"> </v>
      </c>
      <c r="I31" s="32">
        <f t="shared" si="5"/>
        <v>0</v>
      </c>
    </row>
    <row r="32" spans="2:13">
      <c r="B32" s="341">
        <v>6</v>
      </c>
      <c r="C32" s="307"/>
      <c r="D32" s="308"/>
      <c r="E32" s="300" t="str">
        <f t="shared" si="6"/>
        <v xml:space="preserve"> </v>
      </c>
      <c r="F32" s="303"/>
      <c r="G32" s="303"/>
      <c r="H32" s="360" t="str">
        <f t="shared" si="4"/>
        <v xml:space="preserve"> </v>
      </c>
      <c r="I32" s="32">
        <f t="shared" si="5"/>
        <v>0</v>
      </c>
    </row>
    <row r="33" spans="2:11">
      <c r="B33" s="341">
        <v>7</v>
      </c>
      <c r="C33" s="307"/>
      <c r="D33" s="308"/>
      <c r="E33" s="300" t="str">
        <f t="shared" si="6"/>
        <v xml:space="preserve"> </v>
      </c>
      <c r="F33" s="303"/>
      <c r="G33" s="303"/>
      <c r="H33" s="310" t="str">
        <f t="shared" si="4"/>
        <v xml:space="preserve"> </v>
      </c>
      <c r="I33" s="32">
        <f t="shared" si="5"/>
        <v>0</v>
      </c>
    </row>
    <row r="34" spans="2:11">
      <c r="B34" s="341">
        <v>8</v>
      </c>
      <c r="C34" s="308"/>
      <c r="D34" s="308"/>
      <c r="E34" s="300" t="str">
        <f t="shared" si="6"/>
        <v xml:space="preserve"> </v>
      </c>
      <c r="F34" s="303"/>
      <c r="G34" s="303"/>
      <c r="H34" s="360" t="str">
        <f t="shared" si="4"/>
        <v xml:space="preserve"> </v>
      </c>
      <c r="I34" s="32">
        <f t="shared" si="5"/>
        <v>0</v>
      </c>
    </row>
    <row r="35" spans="2:11">
      <c r="B35" s="341">
        <v>9</v>
      </c>
      <c r="C35" s="308"/>
      <c r="D35" s="308"/>
      <c r="E35" s="300" t="str">
        <f t="shared" si="6"/>
        <v xml:space="preserve"> </v>
      </c>
      <c r="F35" s="303"/>
      <c r="G35" s="303"/>
      <c r="H35" s="361" t="str">
        <f t="shared" si="4"/>
        <v xml:space="preserve"> </v>
      </c>
      <c r="I35" s="32">
        <f>MIN(E35,H35)</f>
        <v>0</v>
      </c>
    </row>
    <row r="36" spans="2:11">
      <c r="B36" s="341">
        <v>10</v>
      </c>
      <c r="C36" s="308"/>
      <c r="D36" s="308"/>
      <c r="E36" s="300" t="str">
        <f t="shared" si="6"/>
        <v xml:space="preserve"> </v>
      </c>
      <c r="F36" s="303"/>
      <c r="G36" s="303"/>
      <c r="H36" s="310" t="str">
        <f t="shared" si="4"/>
        <v xml:space="preserve"> </v>
      </c>
      <c r="I36" s="32">
        <f>MIN(E36,H36)</f>
        <v>0</v>
      </c>
    </row>
    <row r="37" spans="2:11">
      <c r="B37" s="341">
        <v>11</v>
      </c>
      <c r="C37" s="308"/>
      <c r="D37" s="308"/>
      <c r="E37" s="300" t="str">
        <f t="shared" si="6"/>
        <v xml:space="preserve"> </v>
      </c>
      <c r="F37" s="303"/>
      <c r="G37" s="303"/>
      <c r="H37" s="360" t="str">
        <f t="shared" si="4"/>
        <v xml:space="preserve"> </v>
      </c>
      <c r="I37" s="32">
        <f>MIN(E37,H37)</f>
        <v>0</v>
      </c>
    </row>
    <row r="38" spans="2:11">
      <c r="B38" s="342">
        <v>12</v>
      </c>
      <c r="C38" s="309"/>
      <c r="D38" s="309"/>
      <c r="E38" s="359" t="str">
        <f t="shared" si="6"/>
        <v xml:space="preserve"> </v>
      </c>
      <c r="F38" s="304"/>
      <c r="G38" s="304"/>
      <c r="H38" s="311" t="str">
        <f t="shared" si="4"/>
        <v xml:space="preserve"> </v>
      </c>
      <c r="I38" s="26">
        <f>MIN(E38,H38)</f>
        <v>0</v>
      </c>
    </row>
    <row r="39" spans="2:11" s="358" customFormat="1" ht="28.2" thickBot="1">
      <c r="B39" s="352" t="s">
        <v>56</v>
      </c>
      <c r="C39" s="362">
        <f>SUM(C27:C34)</f>
        <v>0</v>
      </c>
      <c r="D39" s="362">
        <f>SUM(D27:D34)</f>
        <v>0</v>
      </c>
      <c r="E39" s="363"/>
      <c r="F39" s="362">
        <f>SUM(F27:F34)</f>
        <v>0</v>
      </c>
      <c r="G39" s="362">
        <f>SUM(G27:G34)</f>
        <v>0</v>
      </c>
      <c r="H39" s="364"/>
      <c r="I39" s="357"/>
    </row>
    <row r="41" spans="2:11">
      <c r="K41" s="735" t="s">
        <v>363</v>
      </c>
    </row>
  </sheetData>
  <mergeCells count="10">
    <mergeCell ref="B25:B26"/>
    <mergeCell ref="I25:I26"/>
    <mergeCell ref="C25:E25"/>
    <mergeCell ref="F25:H25"/>
    <mergeCell ref="B1:K1"/>
    <mergeCell ref="B3:K3"/>
    <mergeCell ref="E5:H5"/>
    <mergeCell ref="B22:I22"/>
    <mergeCell ref="B23:I23"/>
    <mergeCell ref="I5:M5"/>
  </mergeCells>
  <pageMargins left="0.6" right="0.6" top="0.75" bottom="0.75" header="0.3" footer="0.3"/>
  <pageSetup scale="67" firstPageNumber="7"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0"/>
  <sheetViews>
    <sheetView showGridLines="0" zoomScale="80" zoomScaleNormal="80" workbookViewId="0">
      <selection activeCell="M30" sqref="M30"/>
    </sheetView>
  </sheetViews>
  <sheetFormatPr defaultColWidth="8.88671875" defaultRowHeight="14.4"/>
  <cols>
    <col min="1" max="1" width="1.6640625" customWidth="1"/>
    <col min="2" max="2" width="4" customWidth="1"/>
    <col min="3" max="3" width="2.88671875" customWidth="1"/>
    <col min="4" max="4" width="1" customWidth="1"/>
    <col min="5" max="5" width="2.88671875" customWidth="1"/>
    <col min="6" max="6" width="10.44140625" customWidth="1"/>
    <col min="7" max="8" width="14.33203125" customWidth="1"/>
    <col min="9" max="9" width="2.88671875" customWidth="1"/>
    <col min="10" max="10" width="1" customWidth="1"/>
    <col min="11" max="11" width="10.44140625" customWidth="1"/>
    <col min="12" max="12" width="14.33203125" customWidth="1"/>
    <col min="13" max="13" width="12.6640625" customWidth="1"/>
    <col min="14" max="14" width="1.6640625" customWidth="1"/>
  </cols>
  <sheetData>
    <row r="1" spans="1:13" ht="42" customHeight="1">
      <c r="A1" s="278"/>
      <c r="B1" s="890" t="s">
        <v>231</v>
      </c>
      <c r="C1" s="891"/>
      <c r="D1" s="891"/>
      <c r="E1" s="891"/>
      <c r="F1" s="891"/>
      <c r="G1" s="891"/>
      <c r="H1" s="891"/>
      <c r="I1" s="891"/>
      <c r="J1" s="891"/>
      <c r="K1" s="891"/>
      <c r="L1" s="891"/>
      <c r="M1" s="891"/>
    </row>
    <row r="2" spans="1:13" ht="5.25" customHeight="1">
      <c r="A2" s="278"/>
      <c r="B2" s="900"/>
      <c r="C2" s="901"/>
      <c r="D2" s="901"/>
      <c r="E2" s="901"/>
      <c r="F2" s="901"/>
      <c r="G2" s="901"/>
      <c r="H2" s="901"/>
      <c r="I2" s="901"/>
      <c r="J2" s="901"/>
      <c r="K2" s="901"/>
      <c r="L2" s="901"/>
      <c r="M2" s="901"/>
    </row>
    <row r="3" spans="1:13" ht="15" customHeight="1">
      <c r="A3" s="279"/>
      <c r="C3" s="279"/>
      <c r="D3" s="279"/>
      <c r="E3" s="279"/>
      <c r="F3" s="279"/>
      <c r="G3" s="279"/>
      <c r="H3" s="279"/>
      <c r="I3" s="279"/>
      <c r="J3" s="279"/>
      <c r="K3" s="279"/>
      <c r="L3" s="279"/>
      <c r="M3" s="279"/>
    </row>
    <row r="4" spans="1:13">
      <c r="B4" s="892" t="s">
        <v>220</v>
      </c>
      <c r="C4" s="892"/>
      <c r="D4" s="892"/>
      <c r="E4" s="892"/>
      <c r="F4" s="892"/>
      <c r="G4" s="892"/>
      <c r="H4" s="892"/>
      <c r="I4" s="892"/>
      <c r="J4" s="892"/>
      <c r="K4" s="892"/>
      <c r="L4" s="892"/>
      <c r="M4" s="294">
        <v>0</v>
      </c>
    </row>
    <row r="5" spans="1:13">
      <c r="B5" s="278"/>
      <c r="C5" s="278"/>
      <c r="D5" s="278"/>
      <c r="E5" s="278"/>
      <c r="F5" s="278"/>
      <c r="G5" s="278"/>
      <c r="H5" s="278"/>
      <c r="I5" s="278"/>
      <c r="J5" s="278"/>
      <c r="K5" s="278"/>
      <c r="L5" s="278"/>
      <c r="M5" s="282"/>
    </row>
    <row r="6" spans="1:13">
      <c r="B6" s="892" t="s">
        <v>218</v>
      </c>
      <c r="C6" s="892"/>
      <c r="D6" s="892"/>
      <c r="E6" s="892"/>
      <c r="F6" s="892"/>
      <c r="G6" s="892"/>
      <c r="H6" s="892"/>
      <c r="I6" s="892"/>
      <c r="J6" s="892"/>
      <c r="K6" s="892"/>
      <c r="L6" s="892"/>
      <c r="M6" s="282">
        <f>'A-1 Itemized Costs-Residential'!$F$119</f>
        <v>0</v>
      </c>
    </row>
    <row r="7" spans="1:13">
      <c r="B7" s="283" t="s">
        <v>202</v>
      </c>
      <c r="C7" s="278"/>
      <c r="E7" s="278"/>
      <c r="F7" s="278"/>
      <c r="G7" s="278"/>
      <c r="H7" s="278"/>
      <c r="I7" s="278"/>
      <c r="K7" s="278"/>
      <c r="L7" s="278"/>
      <c r="M7" s="289">
        <f>-'A-1 Itemized Costs-Residential'!$F$12</f>
        <v>0</v>
      </c>
    </row>
    <row r="8" spans="1:13">
      <c r="B8" s="283" t="s">
        <v>311</v>
      </c>
      <c r="C8" s="278"/>
      <c r="E8" s="278"/>
      <c r="F8" s="278"/>
      <c r="G8" s="278"/>
      <c r="H8" s="278"/>
      <c r="I8" s="278"/>
      <c r="K8" s="278"/>
      <c r="L8" s="278"/>
      <c r="M8" s="289">
        <f>-'A-1 Itemized Costs-Residential'!$F$30</f>
        <v>0</v>
      </c>
    </row>
    <row r="9" spans="1:13">
      <c r="B9" s="284" t="s">
        <v>203</v>
      </c>
      <c r="C9" s="285"/>
      <c r="D9" s="286"/>
      <c r="E9" s="286"/>
      <c r="F9" s="286"/>
      <c r="G9" s="286"/>
      <c r="H9" s="286"/>
      <c r="I9" s="286"/>
      <c r="J9" s="286"/>
      <c r="K9" s="286"/>
      <c r="L9" s="286"/>
      <c r="M9" s="290">
        <f>-SUM('A-1 Itemized Costs-Residential'!F82:F83)</f>
        <v>0</v>
      </c>
    </row>
    <row r="10" spans="1:13">
      <c r="B10" s="278" t="s">
        <v>219</v>
      </c>
      <c r="C10" s="278"/>
      <c r="D10" s="278"/>
      <c r="E10" s="278"/>
      <c r="F10" s="278"/>
      <c r="G10" s="278"/>
      <c r="H10" s="278"/>
      <c r="I10" s="278"/>
      <c r="J10" s="278"/>
      <c r="K10" s="278"/>
      <c r="L10" s="278"/>
      <c r="M10" s="291">
        <f>SUM(M6:M9)</f>
        <v>0</v>
      </c>
    </row>
    <row r="12" spans="1:13">
      <c r="B12" s="278" t="s">
        <v>221</v>
      </c>
      <c r="M12" s="292">
        <f>M10-M4</f>
        <v>0</v>
      </c>
    </row>
    <row r="13" spans="1:13">
      <c r="B13" s="278" t="s">
        <v>222</v>
      </c>
      <c r="M13" s="293">
        <f>IFERROR((M10-M4)/M4, 0)</f>
        <v>0</v>
      </c>
    </row>
    <row r="14" spans="1:13" ht="15" thickBot="1"/>
    <row r="15" spans="1:13" ht="15" customHeight="1">
      <c r="A15" s="280"/>
      <c r="B15" s="893" t="s">
        <v>223</v>
      </c>
      <c r="C15" s="894"/>
      <c r="D15" s="894"/>
      <c r="E15" s="894"/>
      <c r="F15" s="894"/>
      <c r="G15" s="894"/>
      <c r="H15" s="894"/>
      <c r="I15" s="894"/>
      <c r="J15" s="894"/>
      <c r="K15" s="894"/>
      <c r="L15" s="894"/>
      <c r="M15" s="895"/>
    </row>
    <row r="16" spans="1:13" ht="15" customHeight="1" thickBot="1">
      <c r="A16" s="280"/>
      <c r="B16" s="896"/>
      <c r="C16" s="897"/>
      <c r="D16" s="897"/>
      <c r="E16" s="897"/>
      <c r="F16" s="897"/>
      <c r="G16" s="897"/>
      <c r="H16" s="897"/>
      <c r="I16" s="897"/>
      <c r="J16" s="897"/>
      <c r="K16" s="897"/>
      <c r="L16" s="897"/>
      <c r="M16" s="898"/>
    </row>
    <row r="18" spans="2:13" ht="30" customHeight="1">
      <c r="B18" s="899" t="s">
        <v>204</v>
      </c>
      <c r="C18" s="899"/>
      <c r="D18" s="899"/>
      <c r="E18" s="899"/>
      <c r="F18" s="899"/>
      <c r="G18" s="899"/>
      <c r="H18" s="899"/>
      <c r="I18" s="899"/>
      <c r="J18" s="899"/>
      <c r="K18" s="899"/>
      <c r="L18" s="899"/>
      <c r="M18" s="899"/>
    </row>
    <row r="20" spans="2:13">
      <c r="B20" s="278" t="s">
        <v>205</v>
      </c>
      <c r="I20" s="287" t="s">
        <v>206</v>
      </c>
    </row>
    <row r="21" spans="2:13">
      <c r="B21" s="902"/>
      <c r="C21" s="903"/>
      <c r="D21" s="904"/>
      <c r="E21" s="288" t="s">
        <v>207</v>
      </c>
      <c r="I21" s="281"/>
      <c r="J21" t="s">
        <v>208</v>
      </c>
    </row>
    <row r="22" spans="2:13">
      <c r="B22" s="902"/>
      <c r="C22" s="903"/>
      <c r="D22" s="904"/>
      <c r="E22" s="288" t="s">
        <v>209</v>
      </c>
      <c r="I22" s="281"/>
      <c r="J22" t="s">
        <v>210</v>
      </c>
    </row>
    <row r="23" spans="2:13">
      <c r="B23" s="902"/>
      <c r="C23" s="903"/>
      <c r="D23" s="904"/>
      <c r="E23" s="288" t="s">
        <v>211</v>
      </c>
      <c r="I23" s="281"/>
      <c r="J23" t="s">
        <v>212</v>
      </c>
    </row>
    <row r="24" spans="2:13">
      <c r="B24" s="902"/>
      <c r="C24" s="903"/>
      <c r="D24" s="904"/>
      <c r="E24" s="288" t="s">
        <v>213</v>
      </c>
      <c r="I24" s="281"/>
      <c r="J24" t="s">
        <v>214</v>
      </c>
    </row>
    <row r="25" spans="2:13">
      <c r="B25" s="902"/>
      <c r="C25" s="903"/>
      <c r="D25" s="904"/>
      <c r="E25" s="288" t="s">
        <v>338</v>
      </c>
      <c r="I25" s="281"/>
      <c r="J25" t="s">
        <v>215</v>
      </c>
    </row>
    <row r="26" spans="2:13">
      <c r="B26" s="902"/>
      <c r="C26" s="903"/>
      <c r="D26" s="904"/>
      <c r="E26" s="288" t="s">
        <v>339</v>
      </c>
    </row>
    <row r="28" spans="2:13">
      <c r="B28" s="287" t="s">
        <v>216</v>
      </c>
    </row>
    <row r="29" spans="2:13">
      <c r="B29" s="902"/>
      <c r="C29" s="903"/>
      <c r="D29" s="904"/>
      <c r="E29" t="s">
        <v>217</v>
      </c>
    </row>
    <row r="30" spans="2:13">
      <c r="M30" s="735" t="s">
        <v>363</v>
      </c>
    </row>
  </sheetData>
  <mergeCells count="13">
    <mergeCell ref="B26:D26"/>
    <mergeCell ref="B29:D29"/>
    <mergeCell ref="B21:D21"/>
    <mergeCell ref="B22:D22"/>
    <mergeCell ref="B23:D23"/>
    <mergeCell ref="B24:D24"/>
    <mergeCell ref="B25:D25"/>
    <mergeCell ref="B1:M1"/>
    <mergeCell ref="B4:L4"/>
    <mergeCell ref="B6:L6"/>
    <mergeCell ref="B15:M16"/>
    <mergeCell ref="B18:M18"/>
    <mergeCell ref="B2:M2"/>
  </mergeCells>
  <pageMargins left="0.7" right="0.7" top="0.75" bottom="0.75" header="0.3" footer="0.3"/>
  <pageSetup scale="93" firstPageNumber="5" orientation="portrait" verticalDpi="300"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8"/>
  <sheetViews>
    <sheetView showGridLines="0" topLeftCell="A9" zoomScale="85" zoomScaleNormal="85" workbookViewId="0">
      <selection activeCell="B30" sqref="B30:K33"/>
    </sheetView>
  </sheetViews>
  <sheetFormatPr defaultColWidth="9.109375" defaultRowHeight="14.4"/>
  <cols>
    <col min="1" max="1" width="7.21875" style="609" customWidth="1"/>
    <col min="2" max="2" width="4" style="609" customWidth="1"/>
    <col min="3" max="3" width="5.109375" style="609" customWidth="1"/>
    <col min="4" max="5" width="9.109375" style="609" customWidth="1"/>
    <col min="6" max="6" width="11.44140625" style="609" customWidth="1"/>
    <col min="7" max="7" width="12.33203125" style="609" customWidth="1"/>
    <col min="8" max="8" width="3.44140625" style="609" customWidth="1"/>
    <col min="9" max="9" width="4.44140625" style="609" customWidth="1"/>
    <col min="10" max="10" width="9.109375" style="609" customWidth="1"/>
    <col min="11" max="11" width="16.33203125" style="609" customWidth="1"/>
    <col min="12" max="13" width="13.6640625" style="609" customWidth="1"/>
    <col min="14" max="14" width="25.21875" style="609" customWidth="1"/>
    <col min="15" max="17" width="17.88671875" style="609" customWidth="1"/>
    <col min="18" max="16384" width="9.109375" style="609"/>
  </cols>
  <sheetData>
    <row r="1" spans="1:13" ht="37.5" customHeight="1">
      <c r="A1" s="925" t="s">
        <v>242</v>
      </c>
      <c r="B1" s="926"/>
      <c r="C1" s="926"/>
      <c r="D1" s="926"/>
      <c r="E1" s="926"/>
      <c r="F1" s="926"/>
      <c r="G1" s="926"/>
      <c r="H1" s="926"/>
      <c r="I1" s="926"/>
      <c r="J1" s="926"/>
      <c r="K1" s="926"/>
    </row>
    <row r="2" spans="1:13">
      <c r="A2" s="508"/>
      <c r="B2" s="508"/>
      <c r="C2" s="508"/>
      <c r="D2" s="508"/>
      <c r="E2" s="508"/>
      <c r="F2" s="508"/>
      <c r="G2" s="508"/>
      <c r="H2" s="508"/>
      <c r="I2" s="508"/>
      <c r="J2" s="508"/>
      <c r="K2" s="508"/>
    </row>
    <row r="3" spans="1:13">
      <c r="A3" s="705" t="s">
        <v>359</v>
      </c>
      <c r="B3" s="705"/>
      <c r="C3" s="705"/>
      <c r="D3" s="705"/>
      <c r="E3" s="705"/>
      <c r="F3" s="705"/>
      <c r="G3" s="705"/>
      <c r="H3" s="712"/>
      <c r="I3" s="711" t="s">
        <v>62</v>
      </c>
      <c r="J3" s="705"/>
      <c r="K3" s="705"/>
    </row>
    <row r="4" spans="1:13">
      <c r="A4" s="705"/>
      <c r="B4" s="705"/>
      <c r="C4" s="705"/>
      <c r="D4" s="705"/>
      <c r="E4" s="705"/>
      <c r="F4" s="705"/>
      <c r="G4" s="705"/>
      <c r="H4" s="712"/>
      <c r="I4" s="711" t="s">
        <v>63</v>
      </c>
      <c r="J4" s="705" t="s">
        <v>64</v>
      </c>
      <c r="K4" s="713">
        <v>0</v>
      </c>
    </row>
    <row r="5" spans="1:13">
      <c r="A5" s="705"/>
      <c r="B5" s="705"/>
      <c r="C5" s="705"/>
      <c r="D5" s="705"/>
      <c r="E5" s="705"/>
      <c r="F5" s="705"/>
      <c r="G5" s="705"/>
      <c r="H5" s="705"/>
      <c r="I5" s="705"/>
      <c r="J5" s="705"/>
      <c r="K5" s="714"/>
    </row>
    <row r="6" spans="1:13" ht="14.4" customHeight="1">
      <c r="A6" s="933" t="s">
        <v>360</v>
      </c>
      <c r="B6" s="933"/>
      <c r="C6" s="933"/>
      <c r="D6" s="933"/>
      <c r="E6" s="933"/>
      <c r="F6" s="933"/>
      <c r="G6" s="933"/>
      <c r="H6" s="712"/>
      <c r="I6" s="711" t="s">
        <v>62</v>
      </c>
      <c r="J6" s="705"/>
      <c r="K6" s="715" t="s">
        <v>358</v>
      </c>
      <c r="L6" s="611"/>
      <c r="M6" s="611"/>
    </row>
    <row r="7" spans="1:13" ht="14.4" customHeight="1">
      <c r="A7" s="933"/>
      <c r="B7" s="933"/>
      <c r="C7" s="933"/>
      <c r="D7" s="933"/>
      <c r="E7" s="933"/>
      <c r="F7" s="933"/>
      <c r="G7" s="933"/>
      <c r="H7" s="712"/>
      <c r="I7" s="711" t="s">
        <v>63</v>
      </c>
      <c r="J7" s="705" t="s">
        <v>64</v>
      </c>
      <c r="K7" s="716">
        <v>0</v>
      </c>
      <c r="L7" s="612"/>
      <c r="M7" s="610"/>
    </row>
    <row r="8" spans="1:13" ht="14.4" customHeight="1">
      <c r="A8" s="933"/>
      <c r="B8" s="933"/>
      <c r="C8" s="933"/>
      <c r="D8" s="933"/>
      <c r="E8" s="933"/>
      <c r="F8" s="933"/>
      <c r="G8" s="933"/>
      <c r="H8" s="717"/>
      <c r="I8" s="711"/>
      <c r="J8" s="705"/>
      <c r="K8" s="718"/>
      <c r="L8" s="610"/>
      <c r="M8" s="610"/>
    </row>
    <row r="9" spans="1:13" ht="4.3499999999999996" customHeight="1">
      <c r="A9" s="707"/>
      <c r="B9" s="707"/>
      <c r="C9" s="707"/>
      <c r="D9" s="707"/>
      <c r="E9" s="707"/>
      <c r="F9" s="707"/>
      <c r="G9" s="707"/>
      <c r="H9" s="717"/>
      <c r="I9" s="711"/>
      <c r="J9" s="705"/>
      <c r="K9" s="718"/>
      <c r="L9" s="610"/>
      <c r="M9" s="610"/>
    </row>
    <row r="10" spans="1:13" ht="14.4" customHeight="1">
      <c r="A10" s="708" t="s">
        <v>350</v>
      </c>
      <c r="B10" s="709" t="s">
        <v>68</v>
      </c>
      <c r="C10" s="709"/>
      <c r="D10" s="709"/>
      <c r="E10" s="709"/>
      <c r="F10" s="709"/>
      <c r="G10" s="930"/>
      <c r="H10" s="931"/>
      <c r="I10" s="931"/>
      <c r="J10" s="931"/>
      <c r="K10" s="932"/>
      <c r="L10" s="610"/>
      <c r="M10" s="610"/>
    </row>
    <row r="11" spans="1:13" ht="14.4" customHeight="1">
      <c r="A11" s="710"/>
      <c r="B11" s="709" t="s">
        <v>69</v>
      </c>
      <c r="C11" s="709"/>
      <c r="D11" s="709"/>
      <c r="E11" s="709"/>
      <c r="F11" s="709"/>
      <c r="G11" s="906"/>
      <c r="H11" s="907"/>
      <c r="I11" s="908"/>
      <c r="J11" s="705"/>
      <c r="K11" s="705"/>
      <c r="L11" s="610"/>
      <c r="M11" s="610"/>
    </row>
    <row r="12" spans="1:13" ht="7.95" customHeight="1">
      <c r="A12" s="707"/>
      <c r="B12" s="707"/>
      <c r="C12" s="707"/>
      <c r="D12" s="707"/>
      <c r="E12" s="707"/>
      <c r="F12" s="707"/>
      <c r="G12" s="707"/>
      <c r="H12" s="717"/>
      <c r="I12" s="711"/>
      <c r="J12" s="705"/>
      <c r="K12" s="718"/>
      <c r="L12" s="610"/>
      <c r="M12" s="610"/>
    </row>
    <row r="13" spans="1:13" ht="14.4" customHeight="1">
      <c r="A13" s="708" t="s">
        <v>351</v>
      </c>
      <c r="B13" s="909" t="s">
        <v>361</v>
      </c>
      <c r="C13" s="909"/>
      <c r="D13" s="909"/>
      <c r="E13" s="909"/>
      <c r="F13" s="909"/>
      <c r="G13" s="909"/>
      <c r="H13" s="712"/>
      <c r="I13" s="711" t="s">
        <v>62</v>
      </c>
      <c r="J13" s="705"/>
      <c r="K13" s="719" t="s">
        <v>345</v>
      </c>
      <c r="L13" s="610"/>
      <c r="M13" s="610"/>
    </row>
    <row r="14" spans="1:13" ht="14.4" customHeight="1">
      <c r="A14" s="710"/>
      <c r="B14" s="909"/>
      <c r="C14" s="909"/>
      <c r="D14" s="909"/>
      <c r="E14" s="909"/>
      <c r="F14" s="909"/>
      <c r="G14" s="909"/>
      <c r="H14" s="712"/>
      <c r="I14" s="711" t="s">
        <v>348</v>
      </c>
      <c r="J14" s="705" t="s">
        <v>64</v>
      </c>
      <c r="K14" s="720">
        <v>0</v>
      </c>
      <c r="L14" s="610"/>
      <c r="M14" s="610"/>
    </row>
    <row r="15" spans="1:13" ht="14.4" customHeight="1">
      <c r="A15" s="710"/>
      <c r="B15" s="909"/>
      <c r="C15" s="909"/>
      <c r="D15" s="909"/>
      <c r="E15" s="909"/>
      <c r="F15" s="909"/>
      <c r="G15" s="909"/>
      <c r="H15" s="717"/>
      <c r="I15" s="711"/>
      <c r="J15" s="721"/>
      <c r="K15" s="718"/>
      <c r="L15" s="610"/>
      <c r="M15" s="610"/>
    </row>
    <row r="16" spans="1:13" ht="7.95" customHeight="1">
      <c r="A16" s="707"/>
      <c r="B16" s="706"/>
      <c r="C16" s="706"/>
      <c r="D16" s="706"/>
      <c r="E16" s="706"/>
      <c r="F16" s="706"/>
      <c r="G16" s="706"/>
      <c r="H16" s="717"/>
      <c r="I16" s="711"/>
      <c r="J16" s="705"/>
      <c r="K16" s="718"/>
      <c r="L16" s="610"/>
      <c r="M16" s="610"/>
    </row>
    <row r="17" spans="1:13" ht="14.4" customHeight="1">
      <c r="A17" s="708" t="s">
        <v>352</v>
      </c>
      <c r="B17" s="909" t="s">
        <v>362</v>
      </c>
      <c r="C17" s="909"/>
      <c r="D17" s="909"/>
      <c r="E17" s="909"/>
      <c r="F17" s="909"/>
      <c r="G17" s="909"/>
      <c r="H17" s="712"/>
      <c r="I17" s="711" t="s">
        <v>62</v>
      </c>
      <c r="J17" s="705"/>
      <c r="K17" s="719" t="s">
        <v>346</v>
      </c>
      <c r="L17" s="610"/>
      <c r="M17" s="610"/>
    </row>
    <row r="18" spans="1:13" ht="14.4" customHeight="1">
      <c r="A18" s="710"/>
      <c r="B18" s="909"/>
      <c r="C18" s="909"/>
      <c r="D18" s="909"/>
      <c r="E18" s="909"/>
      <c r="F18" s="909"/>
      <c r="G18" s="909"/>
      <c r="H18" s="712"/>
      <c r="I18" s="711" t="s">
        <v>63</v>
      </c>
      <c r="J18" s="705" t="s">
        <v>64</v>
      </c>
      <c r="K18" s="720">
        <v>0</v>
      </c>
      <c r="L18" s="610"/>
      <c r="M18" s="610"/>
    </row>
    <row r="19" spans="1:13" ht="14.4" customHeight="1">
      <c r="A19" s="710"/>
      <c r="B19" s="909"/>
      <c r="C19" s="909"/>
      <c r="D19" s="909"/>
      <c r="E19" s="909"/>
      <c r="F19" s="909"/>
      <c r="G19" s="909"/>
      <c r="H19" s="717"/>
      <c r="I19" s="711"/>
      <c r="J19" s="705"/>
      <c r="K19" s="718"/>
      <c r="L19" s="610"/>
      <c r="M19" s="610"/>
    </row>
    <row r="20" spans="1:13" ht="14.4" customHeight="1">
      <c r="A20" s="707"/>
      <c r="B20" s="707"/>
      <c r="C20" s="707"/>
      <c r="D20" s="707"/>
      <c r="E20" s="707"/>
      <c r="F20" s="707"/>
      <c r="G20" s="707"/>
      <c r="H20" s="717"/>
      <c r="I20" s="711"/>
      <c r="J20" s="705"/>
      <c r="K20" s="718"/>
      <c r="L20" s="610"/>
      <c r="M20" s="610"/>
    </row>
    <row r="21" spans="1:13" ht="14.4" customHeight="1">
      <c r="A21" s="733" t="s">
        <v>347</v>
      </c>
      <c r="B21" s="722"/>
      <c r="C21" s="705"/>
      <c r="D21" s="705"/>
      <c r="E21" s="705"/>
      <c r="F21" s="705"/>
      <c r="G21" s="705"/>
      <c r="H21" s="705"/>
      <c r="I21" s="705"/>
      <c r="J21" s="705"/>
      <c r="K21" s="714"/>
    </row>
    <row r="22" spans="1:13" ht="4.3499999999999996" customHeight="1">
      <c r="A22" s="705"/>
      <c r="B22" s="705"/>
      <c r="C22" s="705"/>
      <c r="D22" s="705"/>
      <c r="E22" s="705"/>
      <c r="F22" s="705"/>
      <c r="G22" s="705"/>
      <c r="H22" s="705"/>
      <c r="I22" s="705"/>
      <c r="J22" s="705"/>
      <c r="K22" s="714"/>
    </row>
    <row r="23" spans="1:13" ht="14.4" customHeight="1">
      <c r="A23" s="705"/>
      <c r="B23" s="927" t="s">
        <v>349</v>
      </c>
      <c r="C23" s="927"/>
      <c r="D23" s="927"/>
      <c r="E23" s="927"/>
      <c r="F23" s="927"/>
      <c r="G23" s="927"/>
      <c r="H23" s="927"/>
      <c r="I23" s="927"/>
      <c r="J23" s="927"/>
      <c r="K23" s="714"/>
    </row>
    <row r="24" spans="1:13">
      <c r="A24" s="705"/>
      <c r="B24" s="927"/>
      <c r="C24" s="927"/>
      <c r="D24" s="927"/>
      <c r="E24" s="927"/>
      <c r="F24" s="927"/>
      <c r="G24" s="927"/>
      <c r="H24" s="927"/>
      <c r="I24" s="927"/>
      <c r="J24" s="927"/>
      <c r="K24" s="723">
        <f>K7</f>
        <v>0</v>
      </c>
    </row>
    <row r="25" spans="1:13" ht="4.5" customHeight="1">
      <c r="A25" s="705"/>
      <c r="B25" s="707"/>
      <c r="C25" s="707"/>
      <c r="D25" s="707"/>
      <c r="E25" s="707"/>
      <c r="F25" s="707"/>
      <c r="G25" s="707"/>
      <c r="H25" s="707"/>
      <c r="I25" s="707"/>
      <c r="J25" s="707"/>
      <c r="K25" s="724"/>
    </row>
    <row r="26" spans="1:13">
      <c r="A26" s="705"/>
      <c r="B26" s="928" t="s">
        <v>66</v>
      </c>
      <c r="C26" s="928"/>
      <c r="D26" s="928"/>
      <c r="E26" s="928"/>
      <c r="F26" s="928"/>
      <c r="G26" s="928"/>
      <c r="H26" s="928"/>
      <c r="I26" s="928"/>
      <c r="J26" s="928"/>
      <c r="K26" s="725">
        <v>0</v>
      </c>
    </row>
    <row r="27" spans="1:13">
      <c r="A27" s="705"/>
      <c r="B27" s="929" t="s">
        <v>67</v>
      </c>
      <c r="C27" s="929"/>
      <c r="D27" s="929"/>
      <c r="E27" s="929"/>
      <c r="F27" s="929"/>
      <c r="G27" s="929"/>
      <c r="H27" s="929"/>
      <c r="I27" s="929"/>
      <c r="J27" s="929"/>
      <c r="K27" s="726">
        <f>IFERROR(K24/K26, 0)</f>
        <v>0</v>
      </c>
    </row>
    <row r="28" spans="1:13">
      <c r="A28" s="705"/>
      <c r="B28" s="705"/>
      <c r="C28" s="705"/>
      <c r="D28" s="705"/>
      <c r="E28" s="705"/>
      <c r="F28" s="705"/>
      <c r="G28" s="705"/>
      <c r="H28" s="705"/>
      <c r="I28" s="705"/>
      <c r="J28" s="705"/>
      <c r="K28" s="705"/>
    </row>
    <row r="29" spans="1:13">
      <c r="A29" s="705"/>
      <c r="B29" s="705" t="s">
        <v>364</v>
      </c>
      <c r="C29" s="705"/>
      <c r="D29" s="705"/>
      <c r="E29" s="705"/>
      <c r="F29" s="705"/>
      <c r="G29" s="705"/>
      <c r="H29" s="705"/>
      <c r="I29" s="705"/>
      <c r="J29" s="705"/>
      <c r="K29" s="714"/>
    </row>
    <row r="30" spans="1:13">
      <c r="A30" s="705"/>
      <c r="B30" s="910"/>
      <c r="C30" s="911"/>
      <c r="D30" s="911"/>
      <c r="E30" s="911"/>
      <c r="F30" s="911"/>
      <c r="G30" s="911"/>
      <c r="H30" s="911"/>
      <c r="I30" s="911"/>
      <c r="J30" s="911"/>
      <c r="K30" s="912"/>
    </row>
    <row r="31" spans="1:13">
      <c r="A31" s="705"/>
      <c r="B31" s="913"/>
      <c r="C31" s="914"/>
      <c r="D31" s="914"/>
      <c r="E31" s="914"/>
      <c r="F31" s="914"/>
      <c r="G31" s="914"/>
      <c r="H31" s="914"/>
      <c r="I31" s="914"/>
      <c r="J31" s="914"/>
      <c r="K31" s="915"/>
    </row>
    <row r="32" spans="1:13">
      <c r="A32" s="705"/>
      <c r="B32" s="913"/>
      <c r="C32" s="914"/>
      <c r="D32" s="914"/>
      <c r="E32" s="914"/>
      <c r="F32" s="914"/>
      <c r="G32" s="914"/>
      <c r="H32" s="914"/>
      <c r="I32" s="914"/>
      <c r="J32" s="914"/>
      <c r="K32" s="915"/>
    </row>
    <row r="33" spans="1:11">
      <c r="A33" s="705"/>
      <c r="B33" s="916"/>
      <c r="C33" s="917"/>
      <c r="D33" s="917"/>
      <c r="E33" s="917"/>
      <c r="F33" s="917"/>
      <c r="G33" s="917"/>
      <c r="H33" s="917"/>
      <c r="I33" s="917"/>
      <c r="J33" s="917"/>
      <c r="K33" s="918"/>
    </row>
    <row r="34" spans="1:11">
      <c r="A34" s="705"/>
      <c r="B34" s="705"/>
      <c r="C34" s="705"/>
      <c r="D34" s="705"/>
      <c r="E34" s="705"/>
      <c r="F34" s="721"/>
      <c r="G34" s="727"/>
      <c r="H34" s="727"/>
      <c r="I34" s="727"/>
      <c r="J34" s="721"/>
      <c r="K34" s="705"/>
    </row>
    <row r="35" spans="1:11" ht="14.4" customHeight="1">
      <c r="A35" s="921" t="s">
        <v>315</v>
      </c>
      <c r="B35" s="921"/>
      <c r="C35" s="921"/>
      <c r="D35" s="921"/>
      <c r="E35" s="921"/>
      <c r="F35" s="921"/>
      <c r="G35" s="921"/>
      <c r="H35" s="921"/>
      <c r="I35" s="921"/>
      <c r="J35" s="921"/>
      <c r="K35" s="921"/>
    </row>
    <row r="36" spans="1:11" ht="15.6" customHeight="1">
      <c r="A36" s="921"/>
      <c r="B36" s="921"/>
      <c r="C36" s="921"/>
      <c r="D36" s="921"/>
      <c r="E36" s="921"/>
      <c r="F36" s="921"/>
      <c r="G36" s="921"/>
      <c r="H36" s="921"/>
      <c r="I36" s="921"/>
      <c r="J36" s="921"/>
      <c r="K36" s="921"/>
    </row>
    <row r="37" spans="1:11">
      <c r="A37" s="705"/>
      <c r="B37" s="705"/>
      <c r="C37" s="705"/>
      <c r="D37" s="705"/>
      <c r="E37" s="705"/>
      <c r="F37" s="705"/>
      <c r="G37" s="705"/>
      <c r="H37" s="705"/>
      <c r="I37" s="705"/>
      <c r="J37" s="705"/>
      <c r="K37" s="705"/>
    </row>
    <row r="38" spans="1:11">
      <c r="A38" s="736" t="s">
        <v>316</v>
      </c>
      <c r="B38" s="705"/>
      <c r="C38" s="705"/>
      <c r="D38" s="728"/>
      <c r="E38" s="922"/>
      <c r="F38" s="923"/>
      <c r="G38" s="924"/>
      <c r="H38" s="705"/>
      <c r="I38" s="705"/>
      <c r="J38" s="705"/>
      <c r="K38" s="705"/>
    </row>
    <row r="39" spans="1:11">
      <c r="A39" s="705"/>
      <c r="B39" s="919" t="s">
        <v>65</v>
      </c>
      <c r="C39" s="919"/>
      <c r="D39" s="919"/>
      <c r="E39" s="919"/>
      <c r="F39" s="919"/>
      <c r="G39" s="919"/>
      <c r="H39" s="919"/>
      <c r="I39" s="919"/>
      <c r="J39" s="919"/>
      <c r="K39" s="714"/>
    </row>
    <row r="40" spans="1:11">
      <c r="A40" s="705"/>
      <c r="B40" s="919"/>
      <c r="C40" s="919"/>
      <c r="D40" s="919"/>
      <c r="E40" s="919"/>
      <c r="F40" s="919"/>
      <c r="G40" s="919"/>
      <c r="H40" s="919"/>
      <c r="I40" s="919"/>
      <c r="J40" s="919"/>
      <c r="K40" s="713">
        <v>0</v>
      </c>
    </row>
    <row r="41" spans="1:11" ht="4.5" customHeight="1">
      <c r="A41" s="705"/>
      <c r="B41" s="710"/>
      <c r="C41" s="710"/>
      <c r="D41" s="710"/>
      <c r="E41" s="710"/>
      <c r="F41" s="710"/>
      <c r="G41" s="710"/>
      <c r="H41" s="710"/>
      <c r="I41" s="710"/>
      <c r="J41" s="710"/>
      <c r="K41" s="724"/>
    </row>
    <row r="42" spans="1:11">
      <c r="A42" s="705"/>
      <c r="B42" s="920" t="s">
        <v>66</v>
      </c>
      <c r="C42" s="920"/>
      <c r="D42" s="920"/>
      <c r="E42" s="920"/>
      <c r="F42" s="920"/>
      <c r="G42" s="920"/>
      <c r="H42" s="920"/>
      <c r="I42" s="920"/>
      <c r="J42" s="920"/>
      <c r="K42" s="725">
        <v>0</v>
      </c>
    </row>
    <row r="43" spans="1:11">
      <c r="A43" s="705"/>
      <c r="B43" s="905" t="s">
        <v>67</v>
      </c>
      <c r="C43" s="905"/>
      <c r="D43" s="905"/>
      <c r="E43" s="905"/>
      <c r="F43" s="905"/>
      <c r="G43" s="905"/>
      <c r="H43" s="905"/>
      <c r="I43" s="905"/>
      <c r="J43" s="905"/>
      <c r="K43" s="726">
        <f>IFERROR(K40/K42,0)</f>
        <v>0</v>
      </c>
    </row>
    <row r="44" spans="1:11">
      <c r="A44" s="705"/>
      <c r="B44" s="705"/>
      <c r="C44" s="705"/>
      <c r="D44" s="705"/>
      <c r="E44" s="705"/>
      <c r="F44" s="705"/>
      <c r="G44" s="705"/>
      <c r="H44" s="705"/>
      <c r="I44" s="705"/>
      <c r="J44" s="705"/>
      <c r="K44" s="705"/>
    </row>
    <row r="45" spans="1:11">
      <c r="A45" s="736" t="s">
        <v>325</v>
      </c>
      <c r="B45" s="705"/>
      <c r="C45" s="705"/>
      <c r="D45" s="728"/>
      <c r="E45" s="729"/>
      <c r="F45" s="730"/>
      <c r="G45" s="731"/>
      <c r="H45" s="705"/>
      <c r="I45" s="705"/>
      <c r="J45" s="705"/>
      <c r="K45" s="705"/>
    </row>
    <row r="46" spans="1:11">
      <c r="A46" s="705"/>
      <c r="B46" s="919" t="s">
        <v>65</v>
      </c>
      <c r="C46" s="919"/>
      <c r="D46" s="919"/>
      <c r="E46" s="919"/>
      <c r="F46" s="919"/>
      <c r="G46" s="919"/>
      <c r="H46" s="919"/>
      <c r="I46" s="919"/>
      <c r="J46" s="919"/>
      <c r="K46" s="714"/>
    </row>
    <row r="47" spans="1:11">
      <c r="A47" s="705"/>
      <c r="B47" s="919"/>
      <c r="C47" s="919"/>
      <c r="D47" s="919"/>
      <c r="E47" s="919"/>
      <c r="F47" s="919"/>
      <c r="G47" s="919"/>
      <c r="H47" s="919"/>
      <c r="I47" s="919"/>
      <c r="J47" s="919"/>
      <c r="K47" s="713">
        <v>0</v>
      </c>
    </row>
    <row r="48" spans="1:11" ht="4.5" customHeight="1">
      <c r="A48" s="705"/>
      <c r="B48" s="710"/>
      <c r="C48" s="710"/>
      <c r="D48" s="710"/>
      <c r="E48" s="710"/>
      <c r="F48" s="710"/>
      <c r="G48" s="710"/>
      <c r="H48" s="710"/>
      <c r="I48" s="710"/>
      <c r="J48" s="710"/>
      <c r="K48" s="724"/>
    </row>
    <row r="49" spans="1:11">
      <c r="A49" s="705"/>
      <c r="B49" s="920" t="s">
        <v>66</v>
      </c>
      <c r="C49" s="920"/>
      <c r="D49" s="920"/>
      <c r="E49" s="920"/>
      <c r="F49" s="920"/>
      <c r="G49" s="920"/>
      <c r="H49" s="920"/>
      <c r="I49" s="920"/>
      <c r="J49" s="920"/>
      <c r="K49" s="725">
        <v>0</v>
      </c>
    </row>
    <row r="50" spans="1:11">
      <c r="A50" s="705"/>
      <c r="B50" s="905" t="s">
        <v>67</v>
      </c>
      <c r="C50" s="905"/>
      <c r="D50" s="905"/>
      <c r="E50" s="905"/>
      <c r="F50" s="905"/>
      <c r="G50" s="905"/>
      <c r="H50" s="905"/>
      <c r="I50" s="905"/>
      <c r="J50" s="905"/>
      <c r="K50" s="726">
        <f>IFERROR(K47/K49, 0)</f>
        <v>0</v>
      </c>
    </row>
    <row r="51" spans="1:11">
      <c r="A51" s="705"/>
      <c r="B51" s="705"/>
      <c r="C51" s="705"/>
      <c r="D51" s="705"/>
      <c r="E51" s="705"/>
      <c r="F51" s="705"/>
      <c r="G51" s="705"/>
      <c r="H51" s="705"/>
      <c r="I51" s="705"/>
      <c r="J51" s="705"/>
      <c r="K51" s="705"/>
    </row>
    <row r="52" spans="1:11">
      <c r="A52" s="736" t="s">
        <v>324</v>
      </c>
      <c r="B52" s="705"/>
      <c r="C52" s="705"/>
      <c r="D52" s="728"/>
      <c r="E52" s="729"/>
      <c r="F52" s="730"/>
      <c r="G52" s="731"/>
      <c r="H52" s="705"/>
      <c r="I52" s="705"/>
      <c r="J52" s="705"/>
      <c r="K52" s="705"/>
    </row>
    <row r="53" spans="1:11">
      <c r="A53" s="705"/>
      <c r="B53" s="919" t="s">
        <v>65</v>
      </c>
      <c r="C53" s="919"/>
      <c r="D53" s="919"/>
      <c r="E53" s="919"/>
      <c r="F53" s="919"/>
      <c r="G53" s="919"/>
      <c r="H53" s="919"/>
      <c r="I53" s="919"/>
      <c r="J53" s="919"/>
      <c r="K53" s="714"/>
    </row>
    <row r="54" spans="1:11">
      <c r="A54" s="705"/>
      <c r="B54" s="919"/>
      <c r="C54" s="919"/>
      <c r="D54" s="919"/>
      <c r="E54" s="919"/>
      <c r="F54" s="919"/>
      <c r="G54" s="919"/>
      <c r="H54" s="919"/>
      <c r="I54" s="919"/>
      <c r="J54" s="919"/>
      <c r="K54" s="713">
        <v>0</v>
      </c>
    </row>
    <row r="55" spans="1:11" ht="4.95" customHeight="1">
      <c r="A55" s="705"/>
      <c r="B55" s="710"/>
      <c r="C55" s="710"/>
      <c r="D55" s="710"/>
      <c r="E55" s="710"/>
      <c r="F55" s="710"/>
      <c r="G55" s="710"/>
      <c r="H55" s="710"/>
      <c r="I55" s="710"/>
      <c r="J55" s="710"/>
      <c r="K55" s="724"/>
    </row>
    <row r="56" spans="1:11">
      <c r="A56" s="705"/>
      <c r="B56" s="920" t="s">
        <v>66</v>
      </c>
      <c r="C56" s="920"/>
      <c r="D56" s="920"/>
      <c r="E56" s="920"/>
      <c r="F56" s="920"/>
      <c r="G56" s="920"/>
      <c r="H56" s="920"/>
      <c r="I56" s="920"/>
      <c r="J56" s="920"/>
      <c r="K56" s="725">
        <v>0</v>
      </c>
    </row>
    <row r="57" spans="1:11">
      <c r="A57" s="705"/>
      <c r="B57" s="905" t="s">
        <v>67</v>
      </c>
      <c r="C57" s="905"/>
      <c r="D57" s="905"/>
      <c r="E57" s="905"/>
      <c r="F57" s="905"/>
      <c r="G57" s="905"/>
      <c r="H57" s="905"/>
      <c r="I57" s="905"/>
      <c r="J57" s="905"/>
      <c r="K57" s="726">
        <f>IFERROR(K54/K56, 0)</f>
        <v>0</v>
      </c>
    </row>
    <row r="58" spans="1:11">
      <c r="A58" s="705"/>
      <c r="B58" s="705"/>
      <c r="C58" s="705"/>
      <c r="D58" s="705"/>
      <c r="E58" s="705"/>
      <c r="F58" s="705"/>
      <c r="G58" s="705"/>
      <c r="H58" s="705"/>
      <c r="I58" s="705"/>
      <c r="J58" s="705"/>
      <c r="K58" s="705"/>
    </row>
    <row r="59" spans="1:11">
      <c r="A59" s="736" t="s">
        <v>323</v>
      </c>
      <c r="B59" s="705"/>
      <c r="C59" s="705"/>
      <c r="D59" s="728"/>
      <c r="E59" s="729"/>
      <c r="F59" s="730"/>
      <c r="G59" s="731"/>
      <c r="H59" s="705"/>
      <c r="I59" s="705"/>
      <c r="J59" s="705"/>
      <c r="K59" s="705"/>
    </row>
    <row r="60" spans="1:11">
      <c r="A60" s="705"/>
      <c r="B60" s="919" t="s">
        <v>65</v>
      </c>
      <c r="C60" s="919"/>
      <c r="D60" s="919"/>
      <c r="E60" s="919"/>
      <c r="F60" s="919"/>
      <c r="G60" s="919"/>
      <c r="H60" s="919"/>
      <c r="I60" s="919"/>
      <c r="J60" s="919"/>
      <c r="K60" s="714"/>
    </row>
    <row r="61" spans="1:11">
      <c r="A61" s="705"/>
      <c r="B61" s="919"/>
      <c r="C61" s="919"/>
      <c r="D61" s="919"/>
      <c r="E61" s="919"/>
      <c r="F61" s="919"/>
      <c r="G61" s="919"/>
      <c r="H61" s="919"/>
      <c r="I61" s="919"/>
      <c r="J61" s="919"/>
      <c r="K61" s="713">
        <v>0</v>
      </c>
    </row>
    <row r="62" spans="1:11" ht="4.95" customHeight="1">
      <c r="A62" s="705"/>
      <c r="B62" s="710"/>
      <c r="C62" s="710"/>
      <c r="D62" s="710"/>
      <c r="E62" s="710"/>
      <c r="F62" s="710"/>
      <c r="G62" s="710"/>
      <c r="H62" s="710"/>
      <c r="I62" s="710"/>
      <c r="J62" s="710"/>
      <c r="K62" s="724"/>
    </row>
    <row r="63" spans="1:11">
      <c r="A63" s="705"/>
      <c r="B63" s="920" t="s">
        <v>66</v>
      </c>
      <c r="C63" s="920"/>
      <c r="D63" s="920"/>
      <c r="E63" s="920"/>
      <c r="F63" s="920"/>
      <c r="G63" s="920"/>
      <c r="H63" s="920"/>
      <c r="I63" s="920"/>
      <c r="J63" s="920"/>
      <c r="K63" s="725">
        <v>0</v>
      </c>
    </row>
    <row r="64" spans="1:11">
      <c r="A64" s="705"/>
      <c r="B64" s="905" t="s">
        <v>67</v>
      </c>
      <c r="C64" s="905"/>
      <c r="D64" s="905"/>
      <c r="E64" s="905"/>
      <c r="F64" s="905"/>
      <c r="G64" s="905"/>
      <c r="H64" s="905"/>
      <c r="I64" s="905"/>
      <c r="J64" s="905"/>
      <c r="K64" s="726">
        <f>IFERROR(K61/K63,0)</f>
        <v>0</v>
      </c>
    </row>
    <row r="65" spans="1:11">
      <c r="A65" s="705"/>
      <c r="B65" s="705"/>
      <c r="C65" s="705"/>
      <c r="D65" s="705"/>
      <c r="E65" s="705"/>
      <c r="F65" s="705"/>
      <c r="G65" s="705"/>
      <c r="H65" s="705"/>
      <c r="I65" s="705"/>
      <c r="J65" s="705"/>
      <c r="K65" s="705"/>
    </row>
    <row r="66" spans="1:11">
      <c r="A66" s="736" t="s">
        <v>322</v>
      </c>
      <c r="B66" s="705"/>
      <c r="C66" s="705"/>
      <c r="D66" s="728"/>
      <c r="E66" s="729"/>
      <c r="F66" s="730"/>
      <c r="G66" s="731"/>
      <c r="H66" s="705"/>
      <c r="I66" s="705"/>
      <c r="J66" s="705"/>
      <c r="K66" s="705"/>
    </row>
    <row r="67" spans="1:11">
      <c r="A67" s="705"/>
      <c r="B67" s="919" t="s">
        <v>65</v>
      </c>
      <c r="C67" s="919"/>
      <c r="D67" s="919"/>
      <c r="E67" s="919"/>
      <c r="F67" s="919"/>
      <c r="G67" s="919"/>
      <c r="H67" s="919"/>
      <c r="I67" s="919"/>
      <c r="J67" s="919"/>
      <c r="K67" s="714"/>
    </row>
    <row r="68" spans="1:11">
      <c r="A68" s="705"/>
      <c r="B68" s="919"/>
      <c r="C68" s="919"/>
      <c r="D68" s="919"/>
      <c r="E68" s="919"/>
      <c r="F68" s="919"/>
      <c r="G68" s="919"/>
      <c r="H68" s="919"/>
      <c r="I68" s="919"/>
      <c r="J68" s="919"/>
      <c r="K68" s="713">
        <v>0</v>
      </c>
    </row>
    <row r="69" spans="1:11" ht="4.95" customHeight="1">
      <c r="A69" s="705"/>
      <c r="B69" s="710"/>
      <c r="C69" s="710"/>
      <c r="D69" s="710"/>
      <c r="E69" s="710"/>
      <c r="F69" s="710"/>
      <c r="G69" s="710"/>
      <c r="H69" s="710"/>
      <c r="I69" s="710"/>
      <c r="J69" s="710"/>
      <c r="K69" s="724"/>
    </row>
    <row r="70" spans="1:11">
      <c r="A70" s="705"/>
      <c r="B70" s="920" t="s">
        <v>66</v>
      </c>
      <c r="C70" s="920"/>
      <c r="D70" s="920"/>
      <c r="E70" s="920"/>
      <c r="F70" s="920"/>
      <c r="G70" s="920"/>
      <c r="H70" s="920"/>
      <c r="I70" s="920"/>
      <c r="J70" s="920"/>
      <c r="K70" s="725">
        <v>0</v>
      </c>
    </row>
    <row r="71" spans="1:11">
      <c r="A71" s="705"/>
      <c r="B71" s="905" t="s">
        <v>67</v>
      </c>
      <c r="C71" s="905"/>
      <c r="D71" s="905"/>
      <c r="E71" s="905"/>
      <c r="F71" s="905"/>
      <c r="G71" s="905"/>
      <c r="H71" s="905"/>
      <c r="I71" s="905"/>
      <c r="J71" s="905"/>
      <c r="K71" s="726">
        <f>IFERROR(K68/K70, 0)</f>
        <v>0</v>
      </c>
    </row>
    <row r="72" spans="1:11">
      <c r="A72" s="705"/>
      <c r="B72" s="705"/>
      <c r="C72" s="705"/>
      <c r="D72" s="705"/>
      <c r="E72" s="705"/>
      <c r="F72" s="705"/>
      <c r="G72" s="705"/>
      <c r="H72" s="705"/>
      <c r="I72" s="705"/>
      <c r="J72" s="705"/>
      <c r="K72" s="705"/>
    </row>
    <row r="73" spans="1:11">
      <c r="A73" s="736" t="s">
        <v>321</v>
      </c>
      <c r="B73" s="705"/>
      <c r="C73" s="705"/>
      <c r="D73" s="728"/>
      <c r="E73" s="729"/>
      <c r="F73" s="730"/>
      <c r="G73" s="731"/>
      <c r="H73" s="705"/>
      <c r="I73" s="705"/>
      <c r="J73" s="705"/>
      <c r="K73" s="705"/>
    </row>
    <row r="74" spans="1:11">
      <c r="A74" s="705"/>
      <c r="B74" s="919" t="s">
        <v>65</v>
      </c>
      <c r="C74" s="919"/>
      <c r="D74" s="919"/>
      <c r="E74" s="919"/>
      <c r="F74" s="919"/>
      <c r="G74" s="919"/>
      <c r="H74" s="919"/>
      <c r="I74" s="919"/>
      <c r="J74" s="919"/>
      <c r="K74" s="714"/>
    </row>
    <row r="75" spans="1:11">
      <c r="A75" s="705"/>
      <c r="B75" s="919"/>
      <c r="C75" s="919"/>
      <c r="D75" s="919"/>
      <c r="E75" s="919"/>
      <c r="F75" s="919"/>
      <c r="G75" s="919"/>
      <c r="H75" s="919"/>
      <c r="I75" s="919"/>
      <c r="J75" s="919"/>
      <c r="K75" s="713">
        <v>0</v>
      </c>
    </row>
    <row r="76" spans="1:11" ht="4.95" customHeight="1">
      <c r="A76" s="705"/>
      <c r="B76" s="710"/>
      <c r="C76" s="710"/>
      <c r="D76" s="710"/>
      <c r="E76" s="710"/>
      <c r="F76" s="710"/>
      <c r="G76" s="710"/>
      <c r="H76" s="710"/>
      <c r="I76" s="710"/>
      <c r="J76" s="710"/>
      <c r="K76" s="724"/>
    </row>
    <row r="77" spans="1:11">
      <c r="A77" s="705"/>
      <c r="B77" s="920" t="s">
        <v>66</v>
      </c>
      <c r="C77" s="920"/>
      <c r="D77" s="920"/>
      <c r="E77" s="920"/>
      <c r="F77" s="920"/>
      <c r="G77" s="920"/>
      <c r="H77" s="920"/>
      <c r="I77" s="920"/>
      <c r="J77" s="920"/>
      <c r="K77" s="725">
        <v>0</v>
      </c>
    </row>
    <row r="78" spans="1:11">
      <c r="A78" s="705"/>
      <c r="B78" s="905" t="s">
        <v>67</v>
      </c>
      <c r="C78" s="905"/>
      <c r="D78" s="905"/>
      <c r="E78" s="905"/>
      <c r="F78" s="905"/>
      <c r="G78" s="905"/>
      <c r="H78" s="905"/>
      <c r="I78" s="905"/>
      <c r="J78" s="905"/>
      <c r="K78" s="726">
        <f>IFERROR(K75/K77,0)</f>
        <v>0</v>
      </c>
    </row>
    <row r="79" spans="1:11">
      <c r="A79" s="705"/>
      <c r="B79" s="705"/>
      <c r="C79" s="705"/>
      <c r="D79" s="705"/>
      <c r="E79" s="705"/>
      <c r="F79" s="705"/>
      <c r="G79" s="705"/>
      <c r="H79" s="705"/>
      <c r="I79" s="705"/>
      <c r="J79" s="705"/>
      <c r="K79" s="705"/>
    </row>
    <row r="80" spans="1:11">
      <c r="A80" s="736" t="s">
        <v>320</v>
      </c>
      <c r="B80" s="705"/>
      <c r="C80" s="705"/>
      <c r="D80" s="728"/>
      <c r="E80" s="729"/>
      <c r="F80" s="730"/>
      <c r="G80" s="731"/>
      <c r="H80" s="705"/>
      <c r="I80" s="705"/>
      <c r="J80" s="705"/>
      <c r="K80" s="705"/>
    </row>
    <row r="81" spans="1:11">
      <c r="A81" s="705"/>
      <c r="B81" s="919" t="s">
        <v>65</v>
      </c>
      <c r="C81" s="919"/>
      <c r="D81" s="919"/>
      <c r="E81" s="919"/>
      <c r="F81" s="919"/>
      <c r="G81" s="919"/>
      <c r="H81" s="919"/>
      <c r="I81" s="919"/>
      <c r="J81" s="919"/>
      <c r="K81" s="714"/>
    </row>
    <row r="82" spans="1:11">
      <c r="A82" s="705"/>
      <c r="B82" s="919"/>
      <c r="C82" s="919"/>
      <c r="D82" s="919"/>
      <c r="E82" s="919"/>
      <c r="F82" s="919"/>
      <c r="G82" s="919"/>
      <c r="H82" s="919"/>
      <c r="I82" s="919"/>
      <c r="J82" s="919"/>
      <c r="K82" s="713">
        <v>0</v>
      </c>
    </row>
    <row r="83" spans="1:11" ht="4.95" customHeight="1">
      <c r="A83" s="705"/>
      <c r="B83" s="710"/>
      <c r="C83" s="710"/>
      <c r="D83" s="710"/>
      <c r="E83" s="710"/>
      <c r="F83" s="710"/>
      <c r="G83" s="710"/>
      <c r="H83" s="710"/>
      <c r="I83" s="710"/>
      <c r="J83" s="710"/>
      <c r="K83" s="724"/>
    </row>
    <row r="84" spans="1:11">
      <c r="A84" s="705"/>
      <c r="B84" s="920" t="s">
        <v>66</v>
      </c>
      <c r="C84" s="920"/>
      <c r="D84" s="920"/>
      <c r="E84" s="920"/>
      <c r="F84" s="920"/>
      <c r="G84" s="920"/>
      <c r="H84" s="920"/>
      <c r="I84" s="920"/>
      <c r="J84" s="920"/>
      <c r="K84" s="725">
        <v>0</v>
      </c>
    </row>
    <row r="85" spans="1:11">
      <c r="A85" s="705"/>
      <c r="B85" s="905" t="s">
        <v>67</v>
      </c>
      <c r="C85" s="905"/>
      <c r="D85" s="905"/>
      <c r="E85" s="905"/>
      <c r="F85" s="905"/>
      <c r="G85" s="905"/>
      <c r="H85" s="905"/>
      <c r="I85" s="905"/>
      <c r="J85" s="905"/>
      <c r="K85" s="726">
        <f>IFERROR(K82/K84,0)</f>
        <v>0</v>
      </c>
    </row>
    <row r="86" spans="1:11">
      <c r="A86" s="705"/>
      <c r="B86" s="705"/>
      <c r="C86" s="705"/>
      <c r="D86" s="705"/>
      <c r="E86" s="705"/>
      <c r="F86" s="705"/>
      <c r="G86" s="705"/>
      <c r="H86" s="705"/>
      <c r="I86" s="705"/>
      <c r="J86" s="705"/>
      <c r="K86" s="705"/>
    </row>
    <row r="87" spans="1:11">
      <c r="A87" s="736" t="s">
        <v>319</v>
      </c>
      <c r="B87" s="705"/>
      <c r="C87" s="705"/>
      <c r="D87" s="728"/>
      <c r="E87" s="729"/>
      <c r="F87" s="730"/>
      <c r="G87" s="731"/>
      <c r="H87" s="705"/>
      <c r="I87" s="705"/>
      <c r="J87" s="705"/>
      <c r="K87" s="705"/>
    </row>
    <row r="88" spans="1:11">
      <c r="A88" s="705"/>
      <c r="B88" s="919" t="s">
        <v>65</v>
      </c>
      <c r="C88" s="919"/>
      <c r="D88" s="919"/>
      <c r="E88" s="919"/>
      <c r="F88" s="919"/>
      <c r="G88" s="919"/>
      <c r="H88" s="919"/>
      <c r="I88" s="919"/>
      <c r="J88" s="919"/>
      <c r="K88" s="714"/>
    </row>
    <row r="89" spans="1:11">
      <c r="A89" s="705"/>
      <c r="B89" s="919"/>
      <c r="C89" s="919"/>
      <c r="D89" s="919"/>
      <c r="E89" s="919"/>
      <c r="F89" s="919"/>
      <c r="G89" s="919"/>
      <c r="H89" s="919"/>
      <c r="I89" s="919"/>
      <c r="J89" s="919"/>
      <c r="K89" s="713">
        <v>0</v>
      </c>
    </row>
    <row r="90" spans="1:11" ht="4.95" customHeight="1">
      <c r="A90" s="705"/>
      <c r="B90" s="710"/>
      <c r="C90" s="710"/>
      <c r="D90" s="710"/>
      <c r="E90" s="710"/>
      <c r="F90" s="710"/>
      <c r="G90" s="710"/>
      <c r="H90" s="710"/>
      <c r="I90" s="710"/>
      <c r="J90" s="710"/>
      <c r="K90" s="724"/>
    </row>
    <row r="91" spans="1:11">
      <c r="A91" s="705"/>
      <c r="B91" s="920" t="s">
        <v>66</v>
      </c>
      <c r="C91" s="920"/>
      <c r="D91" s="920"/>
      <c r="E91" s="920"/>
      <c r="F91" s="920"/>
      <c r="G91" s="920"/>
      <c r="H91" s="920"/>
      <c r="I91" s="920"/>
      <c r="J91" s="920"/>
      <c r="K91" s="725">
        <v>0</v>
      </c>
    </row>
    <row r="92" spans="1:11">
      <c r="A92" s="705"/>
      <c r="B92" s="905" t="s">
        <v>67</v>
      </c>
      <c r="C92" s="905"/>
      <c r="D92" s="905"/>
      <c r="E92" s="905"/>
      <c r="F92" s="905"/>
      <c r="G92" s="905"/>
      <c r="H92" s="905"/>
      <c r="I92" s="905"/>
      <c r="J92" s="905"/>
      <c r="K92" s="726">
        <f>IFERROR(K89/K91,0)</f>
        <v>0</v>
      </c>
    </row>
    <row r="93" spans="1:11">
      <c r="A93" s="705"/>
      <c r="B93" s="705"/>
      <c r="C93" s="705"/>
      <c r="D93" s="705"/>
      <c r="E93" s="705"/>
      <c r="F93" s="705"/>
      <c r="G93" s="705"/>
      <c r="H93" s="705"/>
      <c r="I93" s="705"/>
      <c r="J93" s="705"/>
      <c r="K93" s="705"/>
    </row>
    <row r="94" spans="1:11">
      <c r="A94" s="736" t="s">
        <v>318</v>
      </c>
      <c r="B94" s="705"/>
      <c r="C94" s="705"/>
      <c r="D94" s="728"/>
      <c r="E94" s="729"/>
      <c r="F94" s="730"/>
      <c r="G94" s="731"/>
      <c r="H94" s="705"/>
      <c r="I94" s="705"/>
      <c r="J94" s="705"/>
      <c r="K94" s="705"/>
    </row>
    <row r="95" spans="1:11">
      <c r="A95" s="705"/>
      <c r="B95" s="919" t="s">
        <v>65</v>
      </c>
      <c r="C95" s="919"/>
      <c r="D95" s="919"/>
      <c r="E95" s="919"/>
      <c r="F95" s="919"/>
      <c r="G95" s="919"/>
      <c r="H95" s="919"/>
      <c r="I95" s="919"/>
      <c r="J95" s="919"/>
      <c r="K95" s="714"/>
    </row>
    <row r="96" spans="1:11">
      <c r="A96" s="705"/>
      <c r="B96" s="919"/>
      <c r="C96" s="919"/>
      <c r="D96" s="919"/>
      <c r="E96" s="919"/>
      <c r="F96" s="919"/>
      <c r="G96" s="919"/>
      <c r="H96" s="919"/>
      <c r="I96" s="919"/>
      <c r="J96" s="919"/>
      <c r="K96" s="713">
        <v>0</v>
      </c>
    </row>
    <row r="97" spans="1:11" ht="4.95" customHeight="1">
      <c r="A97" s="705"/>
      <c r="B97" s="710"/>
      <c r="C97" s="710"/>
      <c r="D97" s="710"/>
      <c r="E97" s="710"/>
      <c r="F97" s="710"/>
      <c r="G97" s="710"/>
      <c r="H97" s="710"/>
      <c r="I97" s="710"/>
      <c r="J97" s="710"/>
      <c r="K97" s="724"/>
    </row>
    <row r="98" spans="1:11">
      <c r="A98" s="705"/>
      <c r="B98" s="920" t="s">
        <v>66</v>
      </c>
      <c r="C98" s="920"/>
      <c r="D98" s="920"/>
      <c r="E98" s="920"/>
      <c r="F98" s="920"/>
      <c r="G98" s="920"/>
      <c r="H98" s="920"/>
      <c r="I98" s="920"/>
      <c r="J98" s="920"/>
      <c r="K98" s="725">
        <v>0</v>
      </c>
    </row>
    <row r="99" spans="1:11">
      <c r="A99" s="705"/>
      <c r="B99" s="905" t="s">
        <v>67</v>
      </c>
      <c r="C99" s="905"/>
      <c r="D99" s="905"/>
      <c r="E99" s="905"/>
      <c r="F99" s="905"/>
      <c r="G99" s="905"/>
      <c r="H99" s="905"/>
      <c r="I99" s="905"/>
      <c r="J99" s="905"/>
      <c r="K99" s="726">
        <f>IFERROR(K96/K98,0)</f>
        <v>0</v>
      </c>
    </row>
    <row r="100" spans="1:11">
      <c r="A100" s="705"/>
      <c r="B100" s="705"/>
      <c r="C100" s="705"/>
      <c r="D100" s="705"/>
      <c r="E100" s="705"/>
      <c r="F100" s="705"/>
      <c r="G100" s="705"/>
      <c r="H100" s="705"/>
      <c r="I100" s="705"/>
      <c r="J100" s="705"/>
      <c r="K100" s="705"/>
    </row>
    <row r="101" spans="1:11">
      <c r="A101" s="736" t="s">
        <v>317</v>
      </c>
      <c r="B101" s="705"/>
      <c r="C101" s="705"/>
      <c r="D101" s="728"/>
      <c r="E101" s="729"/>
      <c r="F101" s="730"/>
      <c r="G101" s="731"/>
      <c r="H101" s="705"/>
      <c r="I101" s="705"/>
      <c r="J101" s="705"/>
      <c r="K101" s="705"/>
    </row>
    <row r="102" spans="1:11">
      <c r="A102" s="705"/>
      <c r="B102" s="919" t="s">
        <v>65</v>
      </c>
      <c r="C102" s="919"/>
      <c r="D102" s="919"/>
      <c r="E102" s="919"/>
      <c r="F102" s="919"/>
      <c r="G102" s="919"/>
      <c r="H102" s="919"/>
      <c r="I102" s="919"/>
      <c r="J102" s="919"/>
      <c r="K102" s="714"/>
    </row>
    <row r="103" spans="1:11">
      <c r="A103" s="705"/>
      <c r="B103" s="919"/>
      <c r="C103" s="919"/>
      <c r="D103" s="919"/>
      <c r="E103" s="919"/>
      <c r="F103" s="919"/>
      <c r="G103" s="919"/>
      <c r="H103" s="919"/>
      <c r="I103" s="919"/>
      <c r="J103" s="919"/>
      <c r="K103" s="713">
        <v>0</v>
      </c>
    </row>
    <row r="104" spans="1:11" ht="4.95" customHeight="1">
      <c r="A104" s="705"/>
      <c r="B104" s="710"/>
      <c r="C104" s="710"/>
      <c r="D104" s="710"/>
      <c r="E104" s="710"/>
      <c r="F104" s="710"/>
      <c r="G104" s="710"/>
      <c r="H104" s="710"/>
      <c r="I104" s="710"/>
      <c r="J104" s="710"/>
      <c r="K104" s="724"/>
    </row>
    <row r="105" spans="1:11">
      <c r="A105" s="705"/>
      <c r="B105" s="920" t="s">
        <v>66</v>
      </c>
      <c r="C105" s="920"/>
      <c r="D105" s="920"/>
      <c r="E105" s="920"/>
      <c r="F105" s="920"/>
      <c r="G105" s="920"/>
      <c r="H105" s="920"/>
      <c r="I105" s="920"/>
      <c r="J105" s="920"/>
      <c r="K105" s="725">
        <v>0</v>
      </c>
    </row>
    <row r="106" spans="1:11">
      <c r="A106" s="705"/>
      <c r="B106" s="905" t="s">
        <v>67</v>
      </c>
      <c r="C106" s="905"/>
      <c r="D106" s="905"/>
      <c r="E106" s="905"/>
      <c r="F106" s="905"/>
      <c r="G106" s="905"/>
      <c r="H106" s="905"/>
      <c r="I106" s="905"/>
      <c r="J106" s="905"/>
      <c r="K106" s="726">
        <f>IFERROR(K103/K105,0)</f>
        <v>0</v>
      </c>
    </row>
    <row r="107" spans="1:11">
      <c r="A107" s="705"/>
      <c r="B107" s="705"/>
      <c r="C107" s="705"/>
      <c r="D107" s="705"/>
      <c r="E107" s="705"/>
      <c r="F107" s="705"/>
      <c r="G107" s="705"/>
      <c r="H107" s="705"/>
      <c r="I107" s="705"/>
      <c r="J107" s="705"/>
      <c r="K107" s="732"/>
    </row>
    <row r="108" spans="1:11">
      <c r="A108" s="705"/>
      <c r="B108" s="705"/>
      <c r="C108" s="705"/>
      <c r="D108" s="705"/>
      <c r="E108" s="705"/>
      <c r="F108" s="705"/>
      <c r="G108" s="705"/>
      <c r="H108" s="705"/>
      <c r="I108" s="705"/>
      <c r="J108" s="705"/>
      <c r="K108" s="735" t="s">
        <v>363</v>
      </c>
    </row>
  </sheetData>
  <mergeCells count="42">
    <mergeCell ref="B43:J43"/>
    <mergeCell ref="B13:G15"/>
    <mergeCell ref="A1:K1"/>
    <mergeCell ref="B23:J24"/>
    <mergeCell ref="B26:J26"/>
    <mergeCell ref="B27:J27"/>
    <mergeCell ref="G10:K10"/>
    <mergeCell ref="A6:G8"/>
    <mergeCell ref="B105:J105"/>
    <mergeCell ref="B106:J106"/>
    <mergeCell ref="B95:J96"/>
    <mergeCell ref="B98:J98"/>
    <mergeCell ref="B99:J99"/>
    <mergeCell ref="B102:J103"/>
    <mergeCell ref="B84:J84"/>
    <mergeCell ref="B85:J85"/>
    <mergeCell ref="B88:J89"/>
    <mergeCell ref="B91:J91"/>
    <mergeCell ref="B92:J92"/>
    <mergeCell ref="B74:J75"/>
    <mergeCell ref="B77:J77"/>
    <mergeCell ref="B78:J78"/>
    <mergeCell ref="B81:J82"/>
    <mergeCell ref="B67:J68"/>
    <mergeCell ref="B70:J70"/>
    <mergeCell ref="B71:J71"/>
    <mergeCell ref="B64:J64"/>
    <mergeCell ref="B50:J50"/>
    <mergeCell ref="G11:I11"/>
    <mergeCell ref="B17:G19"/>
    <mergeCell ref="B30:K33"/>
    <mergeCell ref="B53:J54"/>
    <mergeCell ref="B56:J56"/>
    <mergeCell ref="B57:J57"/>
    <mergeCell ref="B60:J61"/>
    <mergeCell ref="B63:J63"/>
    <mergeCell ref="B46:J47"/>
    <mergeCell ref="B49:J49"/>
    <mergeCell ref="A35:K36"/>
    <mergeCell ref="E38:G38"/>
    <mergeCell ref="B39:J40"/>
    <mergeCell ref="B42:J42"/>
  </mergeCells>
  <dataValidations xWindow="420" yWindow="270" count="4">
    <dataValidation allowBlank="1" showInputMessage="1" showErrorMessage="1" promptTitle="Tax-Exempt Bond Amount" prompt="Total tax-exempt bond amount (Cell K7)" sqref="K24" xr:uid="{C934B932-D5EF-4DE8-8DBB-677A54412BA3}"/>
    <dataValidation allowBlank="1" showInputMessage="1" showErrorMessage="1" promptTitle="Volume Cap" prompt="Note: Do not include recycled volume cap._x000a__x000a_Enter the total amount of new volume cap allocated and issued for the project to be able to satisfy the 50% Test. Include supplemental bond allocations, if applicable." sqref="K7" xr:uid="{8753656D-BE9C-48AB-B525-2B71CCC6C3DA}"/>
    <dataValidation allowBlank="1" showInputMessage="1" showErrorMessage="1" promptTitle="Supplemental allocation" prompt="Leave blank if not applicable. _x000a__x000a_Enter the portion amount of the total bond allocation above that was supplemental to satisfy the 50% Test._x000a_" sqref="K14" xr:uid="{12886CB8-5FCD-47DF-A7A6-138E525242BE}"/>
    <dataValidation allowBlank="1" showInputMessage="1" showErrorMessage="1" promptTitle="Recycled volume cap" prompt="Leave blank if not applicable. " sqref="K18" xr:uid="{10CC9EC5-A622-42F4-BF0B-E3CABE5474D0}"/>
  </dataValidations>
  <pageMargins left="0.7" right="0.7" top="0.75" bottom="0.75" header="0.3" footer="0.3"/>
  <pageSetup firstPageNumber="10"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2"/>
  <sheetViews>
    <sheetView workbookViewId="0">
      <selection sqref="A1:V1"/>
    </sheetView>
  </sheetViews>
  <sheetFormatPr defaultColWidth="9.109375" defaultRowHeight="13.2"/>
  <cols>
    <col min="1" max="1" width="54.33203125" style="49" customWidth="1"/>
    <col min="2" max="21" width="3.6640625" style="49" customWidth="1"/>
    <col min="22" max="22" width="9.109375" style="49"/>
    <col min="23" max="23" width="9.109375" style="49" customWidth="1"/>
    <col min="24" max="16384" width="9.109375" style="49"/>
  </cols>
  <sheetData>
    <row r="1" spans="1:22" ht="36.75" customHeight="1">
      <c r="A1" s="816" t="s">
        <v>193</v>
      </c>
      <c r="B1" s="836"/>
      <c r="C1" s="836"/>
      <c r="D1" s="836"/>
      <c r="E1" s="836"/>
      <c r="F1" s="836"/>
      <c r="G1" s="836"/>
      <c r="H1" s="836"/>
      <c r="I1" s="836"/>
      <c r="J1" s="836"/>
      <c r="K1" s="836"/>
      <c r="L1" s="836"/>
      <c r="M1" s="836"/>
      <c r="N1" s="836"/>
      <c r="O1" s="836"/>
      <c r="P1" s="836"/>
      <c r="Q1" s="836"/>
      <c r="R1" s="836"/>
      <c r="S1" s="836"/>
      <c r="T1" s="836"/>
      <c r="U1" s="836"/>
      <c r="V1" s="836"/>
    </row>
    <row r="2" spans="1:22" ht="11.25" customHeight="1">
      <c r="A2" s="72"/>
      <c r="B2" s="72"/>
      <c r="C2" s="72"/>
      <c r="D2" s="72"/>
      <c r="E2" s="72"/>
      <c r="F2" s="72"/>
      <c r="G2" s="72"/>
      <c r="H2" s="72"/>
      <c r="I2" s="72"/>
      <c r="J2" s="72"/>
      <c r="K2" s="72"/>
      <c r="L2" s="72"/>
      <c r="M2" s="72"/>
      <c r="N2" s="72"/>
      <c r="O2" s="72"/>
      <c r="P2" s="72"/>
      <c r="Q2" s="72"/>
      <c r="R2" s="72"/>
      <c r="S2" s="72"/>
      <c r="T2" s="72"/>
    </row>
    <row r="3" spans="1:22" ht="42.75" customHeight="1">
      <c r="A3" s="934" t="s">
        <v>73</v>
      </c>
      <c r="B3" s="934"/>
      <c r="C3" s="934"/>
      <c r="D3" s="934"/>
      <c r="E3" s="934"/>
      <c r="F3" s="934"/>
      <c r="G3" s="934"/>
      <c r="H3" s="934"/>
      <c r="I3" s="934"/>
      <c r="J3" s="934"/>
      <c r="K3" s="934"/>
      <c r="L3" s="934"/>
      <c r="M3" s="934"/>
      <c r="N3" s="934"/>
      <c r="O3" s="934"/>
      <c r="P3" s="934"/>
      <c r="Q3" s="934"/>
      <c r="R3" s="934"/>
      <c r="S3" s="934"/>
      <c r="T3" s="934"/>
      <c r="U3" s="934"/>
      <c r="V3" s="934"/>
    </row>
    <row r="4" spans="1:22" ht="5.25" customHeight="1">
      <c r="A4" s="275"/>
      <c r="B4" s="275"/>
      <c r="C4" s="275"/>
      <c r="D4" s="275"/>
      <c r="E4" s="275"/>
      <c r="F4" s="275"/>
      <c r="G4" s="275"/>
      <c r="H4" s="275"/>
      <c r="I4" s="275"/>
      <c r="J4" s="275"/>
      <c r="K4" s="275"/>
      <c r="L4" s="275"/>
      <c r="M4" s="275"/>
      <c r="N4" s="275"/>
      <c r="O4" s="275"/>
      <c r="P4" s="275"/>
      <c r="Q4" s="275"/>
      <c r="R4" s="275"/>
      <c r="S4" s="275"/>
      <c r="T4" s="275"/>
      <c r="U4" s="275"/>
      <c r="V4" s="275"/>
    </row>
    <row r="5" spans="1:22" ht="137.25" customHeight="1">
      <c r="A5" s="73"/>
      <c r="B5" s="935" t="s">
        <v>159</v>
      </c>
      <c r="C5" s="935" t="s">
        <v>161</v>
      </c>
      <c r="D5" s="935" t="s">
        <v>74</v>
      </c>
      <c r="E5" s="935" t="s">
        <v>75</v>
      </c>
      <c r="F5" s="935" t="s">
        <v>156</v>
      </c>
      <c r="G5" s="942" t="s">
        <v>164</v>
      </c>
      <c r="H5" s="935" t="s">
        <v>76</v>
      </c>
      <c r="I5" s="935" t="s">
        <v>77</v>
      </c>
      <c r="J5" s="935" t="s">
        <v>78</v>
      </c>
      <c r="K5" s="935" t="s">
        <v>79</v>
      </c>
      <c r="L5" s="935" t="s">
        <v>80</v>
      </c>
      <c r="M5" s="935" t="s">
        <v>81</v>
      </c>
      <c r="N5" s="935" t="s">
        <v>82</v>
      </c>
      <c r="O5" s="935" t="s">
        <v>83</v>
      </c>
      <c r="P5" s="935" t="s">
        <v>84</v>
      </c>
      <c r="Q5" s="935" t="s">
        <v>85</v>
      </c>
      <c r="R5" s="935" t="s">
        <v>157</v>
      </c>
      <c r="S5" s="935" t="s">
        <v>86</v>
      </c>
      <c r="T5" s="935" t="s">
        <v>158</v>
      </c>
      <c r="U5" s="937" t="s">
        <v>163</v>
      </c>
    </row>
    <row r="6" spans="1:22" ht="16.5" customHeight="1">
      <c r="A6" s="74"/>
      <c r="B6" s="936"/>
      <c r="C6" s="935"/>
      <c r="D6" s="935"/>
      <c r="E6" s="935"/>
      <c r="F6" s="935"/>
      <c r="G6" s="943"/>
      <c r="H6" s="935"/>
      <c r="I6" s="935"/>
      <c r="J6" s="935"/>
      <c r="K6" s="935"/>
      <c r="L6" s="935"/>
      <c r="M6" s="935"/>
      <c r="N6" s="935"/>
      <c r="O6" s="935"/>
      <c r="P6" s="935"/>
      <c r="Q6" s="935"/>
      <c r="R6" s="935"/>
      <c r="S6" s="935"/>
      <c r="T6" s="935"/>
      <c r="U6" s="937"/>
    </row>
    <row r="7" spans="1:22" ht="16.5" customHeight="1">
      <c r="A7" s="75" t="s">
        <v>160</v>
      </c>
      <c r="B7" s="76"/>
      <c r="C7" s="936"/>
      <c r="D7" s="935"/>
      <c r="E7" s="935"/>
      <c r="F7" s="935"/>
      <c r="G7" s="943"/>
      <c r="H7" s="935"/>
      <c r="I7" s="935"/>
      <c r="J7" s="935"/>
      <c r="K7" s="935"/>
      <c r="L7" s="935"/>
      <c r="M7" s="935"/>
      <c r="N7" s="935"/>
      <c r="O7" s="935"/>
      <c r="P7" s="935"/>
      <c r="Q7" s="935"/>
      <c r="R7" s="935"/>
      <c r="S7" s="935"/>
      <c r="T7" s="935"/>
      <c r="U7" s="937"/>
    </row>
    <row r="8" spans="1:22" ht="16.5" customHeight="1">
      <c r="A8" s="74" t="s">
        <v>74</v>
      </c>
      <c r="B8" s="77"/>
      <c r="C8" s="77"/>
      <c r="D8" s="936"/>
      <c r="E8" s="935"/>
      <c r="F8" s="935"/>
      <c r="G8" s="943"/>
      <c r="H8" s="935"/>
      <c r="I8" s="935"/>
      <c r="J8" s="935"/>
      <c r="K8" s="935"/>
      <c r="L8" s="935"/>
      <c r="M8" s="935"/>
      <c r="N8" s="935"/>
      <c r="O8" s="935"/>
      <c r="P8" s="935"/>
      <c r="Q8" s="935"/>
      <c r="R8" s="935"/>
      <c r="S8" s="935"/>
      <c r="T8" s="935"/>
      <c r="U8" s="937"/>
    </row>
    <row r="9" spans="1:22" ht="16.5" customHeight="1">
      <c r="A9" s="75" t="s">
        <v>75</v>
      </c>
      <c r="B9" s="76"/>
      <c r="C9" s="76"/>
      <c r="D9" s="76"/>
      <c r="E9" s="936"/>
      <c r="F9" s="935"/>
      <c r="G9" s="943"/>
      <c r="H9" s="935"/>
      <c r="I9" s="935"/>
      <c r="J9" s="935"/>
      <c r="K9" s="935"/>
      <c r="L9" s="935"/>
      <c r="M9" s="935"/>
      <c r="N9" s="935"/>
      <c r="O9" s="935"/>
      <c r="P9" s="935"/>
      <c r="Q9" s="935"/>
      <c r="R9" s="935"/>
      <c r="S9" s="935"/>
      <c r="T9" s="935"/>
      <c r="U9" s="937"/>
    </row>
    <row r="10" spans="1:22" ht="16.5" customHeight="1">
      <c r="A10" s="74" t="s">
        <v>156</v>
      </c>
      <c r="B10" s="77"/>
      <c r="C10" s="77"/>
      <c r="D10" s="77"/>
      <c r="E10" s="77"/>
      <c r="F10" s="936"/>
      <c r="G10" s="943"/>
      <c r="H10" s="935"/>
      <c r="I10" s="935"/>
      <c r="J10" s="935"/>
      <c r="K10" s="935"/>
      <c r="L10" s="935"/>
      <c r="M10" s="935"/>
      <c r="N10" s="935"/>
      <c r="O10" s="935"/>
      <c r="P10" s="935"/>
      <c r="Q10" s="935"/>
      <c r="R10" s="935"/>
      <c r="S10" s="935"/>
      <c r="T10" s="935"/>
      <c r="U10" s="937"/>
    </row>
    <row r="11" spans="1:22" ht="16.5" customHeight="1">
      <c r="A11" s="75" t="s">
        <v>165</v>
      </c>
      <c r="B11" s="76"/>
      <c r="C11" s="76"/>
      <c r="D11" s="76"/>
      <c r="E11" s="76"/>
      <c r="F11" s="76"/>
      <c r="G11" s="944"/>
      <c r="H11" s="935"/>
      <c r="I11" s="935"/>
      <c r="J11" s="935"/>
      <c r="K11" s="935"/>
      <c r="L11" s="935"/>
      <c r="M11" s="935"/>
      <c r="N11" s="935"/>
      <c r="O11" s="935"/>
      <c r="P11" s="935"/>
      <c r="Q11" s="935"/>
      <c r="R11" s="935"/>
      <c r="S11" s="935"/>
      <c r="T11" s="935"/>
      <c r="U11" s="937"/>
    </row>
    <row r="12" spans="1:22" ht="16.5" customHeight="1">
      <c r="A12" s="74" t="s">
        <v>162</v>
      </c>
      <c r="B12" s="77"/>
      <c r="C12" s="77"/>
      <c r="D12" s="77"/>
      <c r="E12" s="77"/>
      <c r="F12" s="77"/>
      <c r="G12" s="77"/>
      <c r="H12" s="936"/>
      <c r="I12" s="935"/>
      <c r="J12" s="935"/>
      <c r="K12" s="935"/>
      <c r="L12" s="935"/>
      <c r="M12" s="935"/>
      <c r="N12" s="935"/>
      <c r="O12" s="935"/>
      <c r="P12" s="935"/>
      <c r="Q12" s="935"/>
      <c r="R12" s="935"/>
      <c r="S12" s="935"/>
      <c r="T12" s="935"/>
      <c r="U12" s="937"/>
    </row>
    <row r="13" spans="1:22" ht="16.5" customHeight="1">
      <c r="A13" s="75" t="s">
        <v>87</v>
      </c>
      <c r="B13" s="76"/>
      <c r="C13" s="76"/>
      <c r="D13" s="76"/>
      <c r="E13" s="76"/>
      <c r="F13" s="76"/>
      <c r="G13" s="76"/>
      <c r="H13" s="76"/>
      <c r="I13" s="936"/>
      <c r="J13" s="935"/>
      <c r="K13" s="935"/>
      <c r="L13" s="935"/>
      <c r="M13" s="935"/>
      <c r="N13" s="935"/>
      <c r="O13" s="935"/>
      <c r="P13" s="935"/>
      <c r="Q13" s="935"/>
      <c r="R13" s="935"/>
      <c r="S13" s="935"/>
      <c r="T13" s="935"/>
      <c r="U13" s="937"/>
    </row>
    <row r="14" spans="1:22" ht="16.5" customHeight="1">
      <c r="A14" s="74" t="s">
        <v>88</v>
      </c>
      <c r="B14" s="77"/>
      <c r="C14" s="77"/>
      <c r="D14" s="77"/>
      <c r="E14" s="77"/>
      <c r="F14" s="77"/>
      <c r="G14" s="77"/>
      <c r="H14" s="77"/>
      <c r="I14" s="77"/>
      <c r="J14" s="936"/>
      <c r="K14" s="935"/>
      <c r="L14" s="935"/>
      <c r="M14" s="935"/>
      <c r="N14" s="935"/>
      <c r="O14" s="935"/>
      <c r="P14" s="935"/>
      <c r="Q14" s="935"/>
      <c r="R14" s="935"/>
      <c r="S14" s="935"/>
      <c r="T14" s="935"/>
      <c r="U14" s="937"/>
    </row>
    <row r="15" spans="1:22" ht="16.5" customHeight="1">
      <c r="A15" s="75" t="s">
        <v>89</v>
      </c>
      <c r="B15" s="76"/>
      <c r="C15" s="76"/>
      <c r="D15" s="76"/>
      <c r="E15" s="76"/>
      <c r="F15" s="76"/>
      <c r="G15" s="76"/>
      <c r="H15" s="76"/>
      <c r="I15" s="76"/>
      <c r="J15" s="76"/>
      <c r="K15" s="935"/>
      <c r="L15" s="935"/>
      <c r="M15" s="935"/>
      <c r="N15" s="935"/>
      <c r="O15" s="935"/>
      <c r="P15" s="935"/>
      <c r="Q15" s="935"/>
      <c r="R15" s="935"/>
      <c r="S15" s="935"/>
      <c r="T15" s="935"/>
      <c r="U15" s="937"/>
    </row>
    <row r="16" spans="1:22" ht="16.5" customHeight="1">
      <c r="A16" s="74" t="s">
        <v>80</v>
      </c>
      <c r="B16" s="77"/>
      <c r="C16" s="77"/>
      <c r="D16" s="77"/>
      <c r="E16" s="77"/>
      <c r="F16" s="77"/>
      <c r="G16" s="77"/>
      <c r="H16" s="77"/>
      <c r="I16" s="77"/>
      <c r="J16" s="77"/>
      <c r="K16" s="77"/>
      <c r="L16" s="935"/>
      <c r="M16" s="935"/>
      <c r="N16" s="935"/>
      <c r="O16" s="935"/>
      <c r="P16" s="935"/>
      <c r="Q16" s="935"/>
      <c r="R16" s="935"/>
      <c r="S16" s="935"/>
      <c r="T16" s="935"/>
      <c r="U16" s="937"/>
    </row>
    <row r="17" spans="1:21" ht="16.5" customHeight="1">
      <c r="A17" s="75" t="s">
        <v>81</v>
      </c>
      <c r="B17" s="76"/>
      <c r="C17" s="76"/>
      <c r="D17" s="76"/>
      <c r="E17" s="76"/>
      <c r="F17" s="76"/>
      <c r="G17" s="76"/>
      <c r="H17" s="76"/>
      <c r="I17" s="76"/>
      <c r="J17" s="76"/>
      <c r="K17" s="76"/>
      <c r="L17" s="76"/>
      <c r="M17" s="935"/>
      <c r="N17" s="935"/>
      <c r="O17" s="935"/>
      <c r="P17" s="935"/>
      <c r="Q17" s="935"/>
      <c r="R17" s="935"/>
      <c r="S17" s="935"/>
      <c r="T17" s="935"/>
      <c r="U17" s="937"/>
    </row>
    <row r="18" spans="1:21" ht="16.5" customHeight="1">
      <c r="A18" s="74" t="s">
        <v>90</v>
      </c>
      <c r="B18" s="77"/>
      <c r="C18" s="77"/>
      <c r="D18" s="77"/>
      <c r="E18" s="77"/>
      <c r="F18" s="77"/>
      <c r="G18" s="77"/>
      <c r="H18" s="77"/>
      <c r="I18" s="77"/>
      <c r="J18" s="77"/>
      <c r="K18" s="77"/>
      <c r="L18" s="77"/>
      <c r="M18" s="77"/>
      <c r="N18" s="935"/>
      <c r="O18" s="935"/>
      <c r="P18" s="935"/>
      <c r="Q18" s="935"/>
      <c r="R18" s="935"/>
      <c r="S18" s="935"/>
      <c r="T18" s="935"/>
      <c r="U18" s="937"/>
    </row>
    <row r="19" spans="1:21" ht="16.5" customHeight="1">
      <c r="A19" s="75" t="s">
        <v>83</v>
      </c>
      <c r="B19" s="76"/>
      <c r="C19" s="76"/>
      <c r="D19" s="76"/>
      <c r="E19" s="76"/>
      <c r="F19" s="76"/>
      <c r="G19" s="76"/>
      <c r="H19" s="76"/>
      <c r="I19" s="76"/>
      <c r="J19" s="76"/>
      <c r="K19" s="76"/>
      <c r="L19" s="76"/>
      <c r="M19" s="76"/>
      <c r="N19" s="76"/>
      <c r="O19" s="935"/>
      <c r="P19" s="935"/>
      <c r="Q19" s="935"/>
      <c r="R19" s="935"/>
      <c r="S19" s="935"/>
      <c r="T19" s="935"/>
      <c r="U19" s="937"/>
    </row>
    <row r="20" spans="1:21" ht="16.5" customHeight="1">
      <c r="A20" s="74" t="s">
        <v>84</v>
      </c>
      <c r="B20" s="77"/>
      <c r="C20" s="77"/>
      <c r="D20" s="77"/>
      <c r="E20" s="77"/>
      <c r="F20" s="77"/>
      <c r="G20" s="77"/>
      <c r="H20" s="77"/>
      <c r="I20" s="77"/>
      <c r="J20" s="77"/>
      <c r="K20" s="77"/>
      <c r="L20" s="77"/>
      <c r="M20" s="77"/>
      <c r="N20" s="77"/>
      <c r="O20" s="77"/>
      <c r="P20" s="935"/>
      <c r="Q20" s="935"/>
      <c r="R20" s="935"/>
      <c r="S20" s="935"/>
      <c r="T20" s="935"/>
      <c r="U20" s="937"/>
    </row>
    <row r="21" spans="1:21" ht="16.5" customHeight="1">
      <c r="A21" s="75" t="s">
        <v>85</v>
      </c>
      <c r="B21" s="76"/>
      <c r="C21" s="76"/>
      <c r="D21" s="76"/>
      <c r="E21" s="76"/>
      <c r="F21" s="76"/>
      <c r="G21" s="76"/>
      <c r="H21" s="76"/>
      <c r="I21" s="76"/>
      <c r="J21" s="76"/>
      <c r="K21" s="76"/>
      <c r="L21" s="76"/>
      <c r="M21" s="76"/>
      <c r="N21" s="76"/>
      <c r="O21" s="76"/>
      <c r="P21" s="76"/>
      <c r="Q21" s="935"/>
      <c r="R21" s="935"/>
      <c r="S21" s="935"/>
      <c r="T21" s="935"/>
      <c r="U21" s="937"/>
    </row>
    <row r="22" spans="1:21" ht="16.5" customHeight="1">
      <c r="A22" s="74" t="s">
        <v>91</v>
      </c>
      <c r="B22" s="77"/>
      <c r="C22" s="77"/>
      <c r="D22" s="77"/>
      <c r="E22" s="77"/>
      <c r="F22" s="77"/>
      <c r="G22" s="77"/>
      <c r="H22" s="77"/>
      <c r="I22" s="77"/>
      <c r="J22" s="77"/>
      <c r="K22" s="77"/>
      <c r="L22" s="77"/>
      <c r="M22" s="77"/>
      <c r="N22" s="77"/>
      <c r="O22" s="77"/>
      <c r="P22" s="77"/>
      <c r="Q22" s="77"/>
      <c r="R22" s="935"/>
      <c r="S22" s="935"/>
      <c r="T22" s="935"/>
      <c r="U22" s="937"/>
    </row>
    <row r="23" spans="1:21" ht="16.5" customHeight="1">
      <c r="A23" s="75" t="s">
        <v>86</v>
      </c>
      <c r="B23" s="76"/>
      <c r="C23" s="76"/>
      <c r="D23" s="76"/>
      <c r="E23" s="76"/>
      <c r="F23" s="76"/>
      <c r="G23" s="76"/>
      <c r="H23" s="76"/>
      <c r="I23" s="76"/>
      <c r="J23" s="76"/>
      <c r="K23" s="76"/>
      <c r="L23" s="76"/>
      <c r="M23" s="76"/>
      <c r="N23" s="76"/>
      <c r="O23" s="76"/>
      <c r="P23" s="76"/>
      <c r="Q23" s="76"/>
      <c r="R23" s="76"/>
      <c r="S23" s="935"/>
      <c r="T23" s="935"/>
      <c r="U23" s="937"/>
    </row>
    <row r="24" spans="1:21" ht="16.5" customHeight="1">
      <c r="A24" s="74" t="s">
        <v>158</v>
      </c>
      <c r="B24" s="77"/>
      <c r="C24" s="77"/>
      <c r="D24" s="77"/>
      <c r="E24" s="77"/>
      <c r="F24" s="77"/>
      <c r="G24" s="77"/>
      <c r="H24" s="77"/>
      <c r="I24" s="77"/>
      <c r="J24" s="77"/>
      <c r="K24" s="77"/>
      <c r="L24" s="77"/>
      <c r="M24" s="77"/>
      <c r="N24" s="77"/>
      <c r="O24" s="77"/>
      <c r="P24" s="77"/>
      <c r="Q24" s="77"/>
      <c r="R24" s="77"/>
      <c r="S24" s="77"/>
      <c r="T24" s="935"/>
      <c r="U24" s="937"/>
    </row>
    <row r="25" spans="1:21" ht="16.5" customHeight="1">
      <c r="A25" s="75" t="s">
        <v>92</v>
      </c>
      <c r="B25" s="276"/>
      <c r="C25" s="276"/>
      <c r="D25" s="276"/>
      <c r="E25" s="276"/>
      <c r="F25" s="276"/>
      <c r="G25" s="276"/>
      <c r="H25" s="276"/>
      <c r="I25" s="276"/>
      <c r="J25" s="276"/>
      <c r="K25" s="276"/>
      <c r="L25" s="276"/>
      <c r="M25" s="276"/>
      <c r="N25" s="276"/>
      <c r="O25" s="276"/>
      <c r="P25" s="276"/>
      <c r="Q25" s="276"/>
      <c r="R25" s="276"/>
      <c r="S25" s="276"/>
      <c r="T25" s="276"/>
      <c r="U25" s="938"/>
    </row>
    <row r="26" spans="1:21" ht="16.5" customHeight="1">
      <c r="A26" s="74" t="s">
        <v>92</v>
      </c>
      <c r="B26" s="277"/>
      <c r="C26" s="277"/>
      <c r="D26" s="277"/>
      <c r="E26" s="277"/>
      <c r="F26" s="277"/>
      <c r="G26" s="277"/>
      <c r="H26" s="277"/>
      <c r="I26" s="277"/>
      <c r="J26" s="277"/>
      <c r="K26" s="277"/>
      <c r="L26" s="277"/>
      <c r="M26" s="277"/>
      <c r="N26" s="277"/>
      <c r="O26" s="277"/>
      <c r="P26" s="277"/>
      <c r="Q26" s="277"/>
      <c r="R26" s="277"/>
      <c r="S26" s="277"/>
      <c r="T26" s="277"/>
      <c r="U26" s="274"/>
    </row>
    <row r="27" spans="1:21" ht="16.5" customHeight="1">
      <c r="A27" s="75"/>
      <c r="B27" s="75"/>
      <c r="C27" s="75"/>
      <c r="D27" s="75"/>
      <c r="E27" s="75"/>
      <c r="F27" s="75"/>
      <c r="G27" s="75"/>
      <c r="H27" s="75"/>
      <c r="I27" s="75"/>
      <c r="J27" s="75"/>
      <c r="K27" s="75"/>
      <c r="L27" s="75"/>
      <c r="M27" s="75"/>
      <c r="N27" s="75"/>
      <c r="O27" s="75"/>
      <c r="P27" s="75"/>
      <c r="Q27" s="75"/>
      <c r="R27" s="75"/>
      <c r="S27" s="75"/>
      <c r="T27" s="75"/>
      <c r="U27" s="75"/>
    </row>
    <row r="29" spans="1:21">
      <c r="A29" s="78" t="s">
        <v>93</v>
      </c>
      <c r="B29" s="79"/>
      <c r="C29" s="79"/>
      <c r="D29" s="79"/>
      <c r="E29" s="79"/>
      <c r="F29" s="79"/>
      <c r="G29" s="79"/>
      <c r="H29" s="79"/>
      <c r="I29" s="79"/>
      <c r="J29" s="79"/>
      <c r="K29" s="79"/>
      <c r="L29" s="79"/>
      <c r="M29" s="79"/>
      <c r="N29" s="79"/>
      <c r="O29" s="79"/>
      <c r="P29" s="79"/>
      <c r="Q29" s="79"/>
      <c r="R29" s="79"/>
      <c r="S29" s="79"/>
      <c r="T29" s="79"/>
      <c r="U29" s="80"/>
    </row>
    <row r="30" spans="1:21" ht="26.25" customHeight="1">
      <c r="A30" s="939"/>
      <c r="B30" s="940"/>
      <c r="C30" s="940"/>
      <c r="D30" s="940"/>
      <c r="E30" s="940"/>
      <c r="F30" s="940"/>
      <c r="G30" s="940"/>
      <c r="H30" s="940"/>
      <c r="I30" s="940"/>
      <c r="J30" s="940"/>
      <c r="K30" s="940"/>
      <c r="L30" s="940"/>
      <c r="M30" s="940"/>
      <c r="N30" s="940"/>
      <c r="O30" s="940"/>
      <c r="P30" s="940"/>
      <c r="Q30" s="940"/>
      <c r="R30" s="940"/>
      <c r="S30" s="940"/>
      <c r="T30" s="940"/>
      <c r="U30" s="941"/>
    </row>
    <row r="32" spans="1:21">
      <c r="U32" s="323" t="s">
        <v>307</v>
      </c>
    </row>
  </sheetData>
  <mergeCells count="23">
    <mergeCell ref="A30:U30"/>
    <mergeCell ref="J5:J14"/>
    <mergeCell ref="K5:K15"/>
    <mergeCell ref="L5:L16"/>
    <mergeCell ref="M5:M17"/>
    <mergeCell ref="F5:F10"/>
    <mergeCell ref="G5:G11"/>
    <mergeCell ref="A1:V1"/>
    <mergeCell ref="A3:V3"/>
    <mergeCell ref="B5:B6"/>
    <mergeCell ref="C5:C7"/>
    <mergeCell ref="D5:D8"/>
    <mergeCell ref="E5:E9"/>
    <mergeCell ref="U5:U25"/>
    <mergeCell ref="I5:I13"/>
    <mergeCell ref="N5:N18"/>
    <mergeCell ref="O5:O19"/>
    <mergeCell ref="T5:T24"/>
    <mergeCell ref="S5:S23"/>
    <mergeCell ref="H5:H12"/>
    <mergeCell ref="P5:P20"/>
    <mergeCell ref="Q5:Q21"/>
    <mergeCell ref="R5:R22"/>
  </mergeCells>
  <printOptions horizontalCentered="1"/>
  <pageMargins left="0.7" right="0.4" top="0.81" bottom="0.75" header="0.3" footer="0.3"/>
  <pageSetup scale="76"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84"/>
  <sheetViews>
    <sheetView showGridLines="0" tabSelected="1" zoomScale="85" zoomScaleNormal="85" workbookViewId="0">
      <selection activeCell="N27" sqref="N27"/>
    </sheetView>
  </sheetViews>
  <sheetFormatPr defaultColWidth="9.109375" defaultRowHeight="18" customHeight="1"/>
  <cols>
    <col min="1" max="1" width="3.5546875" style="656" customWidth="1"/>
    <col min="2" max="2" width="3" style="656" customWidth="1"/>
    <col min="3" max="3" width="37.5546875" style="656" customWidth="1"/>
    <col min="4" max="4" width="5.109375" style="656" customWidth="1"/>
    <col min="5" max="5" width="14.33203125" style="656" customWidth="1"/>
    <col min="6" max="6" width="16.21875" style="656" customWidth="1"/>
    <col min="7" max="7" width="14.44140625" style="656" customWidth="1"/>
    <col min="8" max="9" width="2.6640625" style="656" customWidth="1"/>
    <col min="10" max="10" width="9.109375" style="656"/>
    <col min="11" max="11" width="5.44140625" style="656" customWidth="1"/>
    <col min="12" max="12" width="8.33203125" style="656" customWidth="1"/>
    <col min="13" max="13" width="3.5546875" style="656" customWidth="1"/>
    <col min="14" max="16384" width="9.109375" style="656"/>
  </cols>
  <sheetData>
    <row r="1" spans="1:14" s="655" customFormat="1" ht="42" customHeight="1">
      <c r="A1" s="890" t="s">
        <v>232</v>
      </c>
      <c r="B1" s="890"/>
      <c r="C1" s="890"/>
      <c r="D1" s="890"/>
      <c r="E1" s="890"/>
      <c r="F1" s="890"/>
      <c r="G1" s="890"/>
      <c r="H1" s="616"/>
      <c r="I1" s="654"/>
      <c r="J1" s="654"/>
      <c r="K1" s="654"/>
      <c r="L1" s="654"/>
      <c r="M1" s="654"/>
    </row>
    <row r="2" spans="1:14" ht="10.5" customHeight="1">
      <c r="A2" s="619"/>
      <c r="B2" s="619"/>
      <c r="C2" s="619"/>
      <c r="D2" s="619"/>
      <c r="E2" s="619"/>
      <c r="F2" s="619"/>
      <c r="G2" s="619"/>
      <c r="H2" s="619"/>
      <c r="M2" s="657"/>
      <c r="N2" s="658"/>
    </row>
    <row r="3" spans="1:14" s="659" customFormat="1" ht="15" customHeight="1">
      <c r="A3" s="621"/>
      <c r="B3" s="619"/>
      <c r="C3" s="622"/>
      <c r="D3" s="623"/>
      <c r="E3" s="624"/>
      <c r="F3" s="624"/>
      <c r="G3" s="624"/>
      <c r="H3" s="619"/>
      <c r="I3" s="296"/>
    </row>
    <row r="4" spans="1:14" ht="18" customHeight="1">
      <c r="A4" s="619"/>
      <c r="B4" s="619"/>
      <c r="C4" s="625" t="s">
        <v>224</v>
      </c>
      <c r="D4" s="619"/>
      <c r="E4" s="619"/>
      <c r="F4" s="619"/>
      <c r="G4" s="619"/>
      <c r="H4" s="619"/>
      <c r="N4" s="660"/>
    </row>
    <row r="5" spans="1:14" ht="18" customHeight="1">
      <c r="A5" s="619"/>
      <c r="B5" s="619"/>
      <c r="C5" s="627" t="s">
        <v>225</v>
      </c>
      <c r="D5" s="619"/>
      <c r="E5" s="664">
        <v>0</v>
      </c>
      <c r="F5" s="628" t="s">
        <v>226</v>
      </c>
      <c r="G5" s="628"/>
      <c r="H5" s="629"/>
      <c r="I5" s="661"/>
      <c r="J5" s="661"/>
    </row>
    <row r="6" spans="1:14" ht="18" customHeight="1">
      <c r="A6" s="619"/>
      <c r="B6" s="619"/>
      <c r="C6" s="627" t="s">
        <v>227</v>
      </c>
      <c r="D6" s="619"/>
      <c r="E6" s="664">
        <v>0</v>
      </c>
      <c r="F6" s="628" t="s">
        <v>226</v>
      </c>
      <c r="G6" s="628"/>
      <c r="H6" s="629"/>
      <c r="I6" s="661"/>
      <c r="J6" s="661"/>
    </row>
    <row r="7" spans="1:14" ht="18" customHeight="1">
      <c r="A7" s="619"/>
      <c r="B7" s="619"/>
      <c r="C7" s="627" t="s">
        <v>228</v>
      </c>
      <c r="D7" s="619"/>
      <c r="E7" s="664">
        <v>0</v>
      </c>
      <c r="F7" s="628" t="s">
        <v>226</v>
      </c>
      <c r="G7" s="628"/>
      <c r="H7" s="629"/>
      <c r="I7" s="661"/>
      <c r="J7" s="661"/>
    </row>
    <row r="8" spans="1:14" ht="18" customHeight="1">
      <c r="A8" s="619"/>
      <c r="B8" s="619"/>
      <c r="C8" s="627" t="s">
        <v>368</v>
      </c>
      <c r="D8" s="619"/>
      <c r="E8" s="664">
        <v>0</v>
      </c>
      <c r="F8" s="628" t="s">
        <v>226</v>
      </c>
      <c r="G8" s="628"/>
      <c r="H8" s="629"/>
    </row>
    <row r="9" spans="1:14" ht="18" customHeight="1">
      <c r="A9" s="619"/>
      <c r="B9" s="619"/>
      <c r="C9" s="630" t="s">
        <v>229</v>
      </c>
      <c r="D9" s="631"/>
      <c r="E9" s="665">
        <v>0</v>
      </c>
      <c r="F9" s="632" t="s">
        <v>226</v>
      </c>
      <c r="G9" s="628"/>
      <c r="H9" s="629"/>
    </row>
    <row r="10" spans="1:14" ht="18" customHeight="1">
      <c r="A10" s="619"/>
      <c r="B10" s="619"/>
      <c r="C10" s="633" t="s">
        <v>369</v>
      </c>
      <c r="D10" s="619"/>
      <c r="E10" s="634">
        <f>SUM(E5:E9)</f>
        <v>0</v>
      </c>
      <c r="F10" s="628" t="s">
        <v>226</v>
      </c>
      <c r="G10" s="628"/>
      <c r="H10" s="629"/>
      <c r="I10" s="661"/>
      <c r="J10" s="661"/>
    </row>
    <row r="11" spans="1:14" ht="4.95" customHeight="1">
      <c r="A11" s="619"/>
      <c r="B11" s="619"/>
      <c r="C11" s="635"/>
      <c r="D11" s="636"/>
      <c r="E11" s="620"/>
      <c r="F11" s="629"/>
      <c r="G11" s="629"/>
      <c r="H11" s="629"/>
      <c r="I11" s="661"/>
      <c r="J11" s="661"/>
    </row>
    <row r="12" spans="1:14" ht="18" customHeight="1">
      <c r="A12" s="619"/>
      <c r="B12" s="619"/>
      <c r="C12" s="637" t="s">
        <v>365</v>
      </c>
      <c r="D12" s="636"/>
      <c r="E12" s="664">
        <v>0</v>
      </c>
      <c r="F12" s="628" t="s">
        <v>226</v>
      </c>
      <c r="G12" s="628"/>
      <c r="H12" s="629"/>
      <c r="I12" s="661"/>
      <c r="J12" s="661"/>
    </row>
    <row r="13" spans="1:14" ht="4.95" customHeight="1" thickBot="1">
      <c r="A13" s="619"/>
      <c r="B13" s="619"/>
      <c r="C13" s="638"/>
      <c r="D13" s="639"/>
      <c r="E13" s="634"/>
      <c r="F13" s="640"/>
      <c r="G13" s="640"/>
      <c r="H13" s="640"/>
      <c r="I13" s="662"/>
      <c r="J13" s="662"/>
    </row>
    <row r="14" spans="1:14" ht="18" customHeight="1" thickTop="1" thickBot="1">
      <c r="A14" s="619"/>
      <c r="B14" s="619"/>
      <c r="C14" s="641" t="s">
        <v>230</v>
      </c>
      <c r="D14" s="619"/>
      <c r="E14" s="618">
        <f>E10+E12</f>
        <v>0</v>
      </c>
      <c r="F14" s="628" t="s">
        <v>226</v>
      </c>
      <c r="G14" s="642"/>
      <c r="H14" s="619"/>
    </row>
    <row r="15" spans="1:14" ht="4.95" customHeight="1" thickTop="1">
      <c r="A15" s="619"/>
      <c r="B15" s="619"/>
      <c r="C15" s="639"/>
      <c r="D15" s="619"/>
      <c r="E15" s="619"/>
      <c r="F15" s="619"/>
      <c r="G15" s="619"/>
      <c r="H15" s="619"/>
    </row>
    <row r="16" spans="1:14" ht="13.2" customHeight="1">
      <c r="A16" s="619"/>
      <c r="B16" s="619"/>
      <c r="D16" s="973"/>
      <c r="E16" s="973"/>
      <c r="F16" s="973"/>
      <c r="G16" s="619"/>
      <c r="H16" s="619"/>
    </row>
    <row r="17" spans="1:11" s="663" customFormat="1" ht="29.4">
      <c r="A17" s="643"/>
      <c r="B17" s="643"/>
      <c r="C17" s="644" t="s">
        <v>239</v>
      </c>
      <c r="D17" s="645"/>
      <c r="E17" s="646" t="s">
        <v>356</v>
      </c>
      <c r="F17" s="646" t="s">
        <v>366</v>
      </c>
      <c r="G17" s="646" t="s">
        <v>367</v>
      </c>
      <c r="H17" s="643"/>
    </row>
    <row r="18" spans="1:11" ht="18" customHeight="1">
      <c r="A18" s="619"/>
      <c r="B18" s="647"/>
      <c r="C18" s="648" t="s">
        <v>233</v>
      </c>
      <c r="D18" s="619"/>
      <c r="E18" s="669"/>
      <c r="F18" s="670"/>
      <c r="G18" s="669"/>
      <c r="H18" s="619"/>
    </row>
    <row r="19" spans="1:11" ht="18" customHeight="1">
      <c r="A19" s="619"/>
      <c r="B19" s="619"/>
      <c r="C19" s="648" t="s">
        <v>234</v>
      </c>
      <c r="D19" s="619"/>
      <c r="E19" s="669"/>
      <c r="F19" s="670"/>
      <c r="G19" s="669"/>
      <c r="H19" s="619"/>
      <c r="I19" s="661"/>
      <c r="J19" s="661"/>
    </row>
    <row r="20" spans="1:11" ht="18" customHeight="1">
      <c r="A20" s="619"/>
      <c r="B20" s="619"/>
      <c r="C20" s="648" t="s">
        <v>235</v>
      </c>
      <c r="D20" s="619"/>
      <c r="E20" s="669"/>
      <c r="F20" s="670"/>
      <c r="G20" s="669"/>
      <c r="H20" s="619"/>
    </row>
    <row r="21" spans="1:11" ht="18" customHeight="1">
      <c r="A21" s="619"/>
      <c r="B21" s="649"/>
      <c r="C21" s="648" t="s">
        <v>236</v>
      </c>
      <c r="D21" s="619"/>
      <c r="E21" s="669"/>
      <c r="F21" s="670"/>
      <c r="G21" s="669"/>
      <c r="H21" s="619"/>
    </row>
    <row r="22" spans="1:11" ht="18" customHeight="1">
      <c r="A22" s="619"/>
      <c r="B22" s="649"/>
      <c r="C22" s="648" t="s">
        <v>237</v>
      </c>
      <c r="D22" s="619"/>
      <c r="E22" s="669"/>
      <c r="F22" s="672"/>
      <c r="G22" s="673"/>
      <c r="H22" s="619"/>
    </row>
    <row r="23" spans="1:11" ht="18" customHeight="1">
      <c r="A23" s="619"/>
      <c r="B23" s="649"/>
      <c r="C23" s="650" t="s">
        <v>340</v>
      </c>
      <c r="D23" s="631"/>
      <c r="E23" s="674"/>
      <c r="F23" s="675"/>
      <c r="G23" s="674"/>
      <c r="H23" s="619"/>
    </row>
    <row r="24" spans="1:11" ht="18" customHeight="1">
      <c r="A24" s="619"/>
      <c r="B24" s="651"/>
      <c r="C24" s="652" t="s">
        <v>238</v>
      </c>
      <c r="D24" s="626"/>
      <c r="E24" s="653">
        <f>SUM(E18:E23)</f>
        <v>0</v>
      </c>
      <c r="F24" s="626"/>
      <c r="G24" s="653">
        <f>SUM(G18:G23)</f>
        <v>0</v>
      </c>
      <c r="H24" s="619"/>
    </row>
    <row r="25" spans="1:11" ht="6" customHeight="1">
      <c r="A25" s="619"/>
      <c r="B25" s="651"/>
      <c r="C25" s="652"/>
      <c r="D25" s="626"/>
      <c r="E25" s="653"/>
      <c r="F25" s="626"/>
      <c r="G25" s="653"/>
      <c r="H25" s="619"/>
    </row>
    <row r="26" spans="1:11" s="976" customFormat="1" ht="28.05" customHeight="1">
      <c r="B26" s="666"/>
      <c r="C26" s="971" t="s">
        <v>370</v>
      </c>
      <c r="D26" s="971"/>
      <c r="E26" s="971"/>
      <c r="F26" s="971"/>
      <c r="G26" s="971"/>
      <c r="H26" s="971"/>
      <c r="I26" s="977"/>
      <c r="J26" s="977"/>
      <c r="K26" s="977"/>
    </row>
    <row r="27" spans="1:11" s="976" customFormat="1" ht="105" customHeight="1">
      <c r="B27" s="666"/>
      <c r="C27" s="972" t="s">
        <v>371</v>
      </c>
      <c r="D27" s="972"/>
      <c r="E27" s="972"/>
      <c r="F27" s="972"/>
      <c r="G27" s="972"/>
      <c r="H27" s="972"/>
      <c r="I27" s="977"/>
      <c r="J27" s="977"/>
      <c r="K27" s="977"/>
    </row>
    <row r="28" spans="1:11" s="976" customFormat="1" ht="16.05" customHeight="1">
      <c r="C28" s="974" t="s">
        <v>372</v>
      </c>
      <c r="D28" s="975"/>
      <c r="E28" s="975"/>
      <c r="F28" s="975"/>
      <c r="G28" s="975"/>
      <c r="H28" s="975"/>
    </row>
    <row r="29" spans="1:11" ht="25.95" customHeight="1">
      <c r="B29" s="677"/>
      <c r="C29" s="979" t="s">
        <v>373</v>
      </c>
      <c r="D29" s="980"/>
      <c r="E29" s="980"/>
      <c r="F29" s="980"/>
      <c r="G29" s="980"/>
      <c r="H29" s="981"/>
      <c r="I29" s="677"/>
      <c r="J29" s="677"/>
      <c r="K29" s="677"/>
    </row>
    <row r="30" spans="1:11" ht="28.05" customHeight="1">
      <c r="B30" s="678"/>
      <c r="C30" s="982" t="s">
        <v>374</v>
      </c>
      <c r="D30" s="982"/>
      <c r="E30" s="982"/>
      <c r="F30" s="982"/>
      <c r="G30" s="982"/>
      <c r="H30" s="982"/>
      <c r="I30" s="679"/>
      <c r="J30" s="679"/>
      <c r="K30" s="679"/>
    </row>
    <row r="31" spans="1:11" ht="10.199999999999999" customHeight="1">
      <c r="B31" s="678"/>
      <c r="C31" s="978"/>
      <c r="D31" s="978"/>
      <c r="E31" s="978"/>
      <c r="F31" s="978"/>
      <c r="G31" s="978"/>
      <c r="H31" s="679"/>
      <c r="I31" s="679"/>
      <c r="J31" s="679"/>
      <c r="K31" s="679"/>
    </row>
    <row r="32" spans="1:11" ht="18" customHeight="1">
      <c r="B32" s="678"/>
      <c r="C32" s="619"/>
      <c r="D32" s="619"/>
      <c r="E32" s="619"/>
      <c r="F32" s="619"/>
      <c r="G32" s="734" t="s">
        <v>357</v>
      </c>
      <c r="H32" s="679"/>
      <c r="I32" s="679"/>
      <c r="J32" s="679"/>
      <c r="K32" s="679"/>
    </row>
    <row r="33" spans="2:11" ht="18" customHeight="1">
      <c r="B33" s="678"/>
      <c r="C33" s="959"/>
      <c r="D33" s="959"/>
      <c r="E33" s="679"/>
      <c r="F33" s="959"/>
      <c r="G33" s="679"/>
      <c r="H33" s="959"/>
      <c r="I33" s="959"/>
      <c r="J33" s="959"/>
      <c r="K33" s="679"/>
    </row>
    <row r="34" spans="2:11" ht="18" customHeight="1">
      <c r="B34" s="680"/>
      <c r="C34" s="959"/>
      <c r="D34" s="959"/>
      <c r="E34" s="679"/>
      <c r="F34" s="959"/>
      <c r="G34" s="679"/>
      <c r="H34" s="959"/>
      <c r="I34" s="959"/>
      <c r="J34" s="959"/>
      <c r="K34" s="679"/>
    </row>
    <row r="35" spans="2:11" ht="18" customHeight="1">
      <c r="B35" s="662"/>
      <c r="C35" s="681"/>
      <c r="D35" s="682"/>
      <c r="E35" s="682"/>
      <c r="F35" s="682"/>
      <c r="G35" s="682"/>
      <c r="H35" s="682"/>
      <c r="I35" s="682"/>
      <c r="J35" s="682"/>
      <c r="K35" s="682"/>
    </row>
    <row r="36" spans="2:11" ht="18" customHeight="1">
      <c r="B36" s="662"/>
      <c r="C36" s="681"/>
      <c r="D36" s="682"/>
      <c r="E36" s="682"/>
      <c r="F36" s="682"/>
      <c r="G36" s="682"/>
      <c r="H36" s="682"/>
      <c r="I36" s="682"/>
      <c r="J36" s="682"/>
      <c r="K36" s="682"/>
    </row>
    <row r="37" spans="2:11" ht="18" customHeight="1">
      <c r="B37" s="957"/>
      <c r="C37" s="946"/>
      <c r="D37" s="946"/>
      <c r="E37" s="946"/>
      <c r="F37" s="946"/>
      <c r="G37" s="946"/>
      <c r="H37" s="946"/>
      <c r="I37" s="946"/>
      <c r="J37" s="946"/>
      <c r="K37" s="946"/>
    </row>
    <row r="38" spans="2:11" ht="18" customHeight="1">
      <c r="B38" s="946"/>
      <c r="C38" s="946"/>
      <c r="D38" s="946"/>
      <c r="E38" s="946"/>
      <c r="F38" s="946"/>
      <c r="G38" s="946"/>
      <c r="H38" s="946"/>
      <c r="I38" s="946"/>
      <c r="J38" s="946"/>
      <c r="K38" s="946"/>
    </row>
    <row r="40" spans="2:11" ht="18" customHeight="1">
      <c r="B40" s="677"/>
      <c r="C40" s="677"/>
      <c r="D40" s="677"/>
      <c r="E40" s="677"/>
      <c r="F40" s="677"/>
      <c r="G40" s="677"/>
      <c r="H40" s="677"/>
      <c r="I40" s="677"/>
      <c r="J40" s="677"/>
      <c r="K40" s="677"/>
    </row>
    <row r="41" spans="2:11" ht="18" customHeight="1">
      <c r="B41" s="678"/>
      <c r="C41" s="679"/>
      <c r="D41" s="679"/>
      <c r="E41" s="679"/>
      <c r="F41" s="679"/>
      <c r="G41" s="679"/>
      <c r="H41" s="679"/>
      <c r="I41" s="679"/>
      <c r="J41" s="679"/>
      <c r="K41" s="679"/>
    </row>
    <row r="42" spans="2:11" ht="18" customHeight="1">
      <c r="B42" s="678"/>
      <c r="C42" s="679"/>
      <c r="D42" s="679"/>
      <c r="E42" s="679"/>
      <c r="F42" s="679"/>
      <c r="G42" s="679"/>
      <c r="H42" s="679"/>
      <c r="I42" s="679"/>
      <c r="J42" s="679"/>
      <c r="K42" s="679"/>
    </row>
    <row r="43" spans="2:11" ht="18" customHeight="1">
      <c r="B43" s="662"/>
      <c r="C43" s="681"/>
      <c r="D43" s="682"/>
      <c r="E43" s="682"/>
      <c r="F43" s="682"/>
      <c r="G43" s="682"/>
      <c r="H43" s="682"/>
      <c r="I43" s="682"/>
      <c r="J43" s="682"/>
      <c r="K43" s="682"/>
    </row>
    <row r="44" spans="2:11" ht="18" customHeight="1">
      <c r="B44" s="683"/>
    </row>
    <row r="45" spans="2:11" ht="18" customHeight="1">
      <c r="B45" s="683"/>
    </row>
    <row r="46" spans="2:11" ht="18" customHeight="1">
      <c r="B46" s="683"/>
    </row>
    <row r="47" spans="2:11" ht="18" customHeight="1">
      <c r="B47" s="683"/>
    </row>
    <row r="48" spans="2:11" ht="18" customHeight="1">
      <c r="B48" s="668"/>
    </row>
    <row r="49" spans="2:11" ht="18" customHeight="1">
      <c r="B49" s="668"/>
    </row>
    <row r="50" spans="2:11" ht="18" customHeight="1">
      <c r="B50" s="684"/>
    </row>
    <row r="51" spans="2:11" ht="18" customHeight="1">
      <c r="B51" s="671"/>
    </row>
    <row r="52" spans="2:11" ht="18" customHeight="1">
      <c r="B52" s="671"/>
    </row>
    <row r="53" spans="2:11" ht="18" customHeight="1">
      <c r="B53" s="958"/>
      <c r="C53" s="946"/>
      <c r="D53" s="946"/>
      <c r="E53" s="946"/>
      <c r="F53" s="946"/>
      <c r="G53" s="946"/>
      <c r="H53" s="946"/>
      <c r="I53" s="946"/>
      <c r="J53" s="946"/>
      <c r="K53" s="946"/>
    </row>
    <row r="54" spans="2:11" ht="18" customHeight="1">
      <c r="B54" s="946"/>
      <c r="C54" s="946"/>
      <c r="D54" s="946"/>
      <c r="E54" s="946"/>
      <c r="F54" s="946"/>
      <c r="G54" s="946"/>
      <c r="H54" s="946"/>
      <c r="I54" s="946"/>
      <c r="J54" s="946"/>
      <c r="K54" s="946"/>
    </row>
    <row r="55" spans="2:11" ht="18" customHeight="1">
      <c r="B55" s="958"/>
      <c r="C55" s="946"/>
      <c r="D55" s="946"/>
      <c r="E55" s="946"/>
      <c r="F55" s="946"/>
      <c r="G55" s="946"/>
      <c r="H55" s="946"/>
      <c r="I55" s="946"/>
      <c r="J55" s="946"/>
      <c r="K55" s="946"/>
    </row>
    <row r="56" spans="2:11" ht="18" customHeight="1">
      <c r="B56" s="946"/>
      <c r="C56" s="946"/>
      <c r="D56" s="946"/>
      <c r="E56" s="946"/>
      <c r="F56" s="946"/>
      <c r="G56" s="946"/>
      <c r="H56" s="946"/>
      <c r="I56" s="946"/>
      <c r="J56" s="946"/>
      <c r="K56" s="946"/>
    </row>
    <row r="57" spans="2:11" ht="18" customHeight="1">
      <c r="B57" s="685"/>
    </row>
    <row r="58" spans="2:11" ht="18" customHeight="1">
      <c r="B58" s="686"/>
      <c r="C58" s="686"/>
      <c r="D58" s="686"/>
      <c r="E58" s="686"/>
      <c r="F58" s="686"/>
      <c r="G58" s="686"/>
      <c r="H58" s="686"/>
      <c r="I58" s="686"/>
      <c r="J58" s="686"/>
      <c r="K58" s="686"/>
    </row>
    <row r="59" spans="2:11" ht="18" customHeight="1">
      <c r="B59" s="687"/>
      <c r="C59" s="688"/>
      <c r="D59" s="688"/>
      <c r="E59" s="688"/>
      <c r="F59" s="688"/>
      <c r="G59" s="688"/>
      <c r="H59" s="688"/>
      <c r="I59" s="688"/>
      <c r="J59" s="688"/>
      <c r="K59" s="688"/>
    </row>
    <row r="60" spans="2:11" ht="18" customHeight="1">
      <c r="B60" s="687"/>
      <c r="C60" s="688"/>
      <c r="D60" s="688"/>
      <c r="E60" s="688"/>
      <c r="F60" s="688"/>
      <c r="G60" s="688"/>
      <c r="H60" s="688"/>
      <c r="I60" s="688"/>
      <c r="J60" s="688"/>
      <c r="K60" s="688"/>
    </row>
    <row r="61" spans="2:11" ht="18" customHeight="1">
      <c r="B61" s="687"/>
      <c r="C61" s="688"/>
      <c r="D61" s="688"/>
      <c r="E61" s="688"/>
      <c r="F61" s="688"/>
      <c r="G61" s="688"/>
      <c r="H61" s="688"/>
      <c r="I61" s="688"/>
      <c r="J61" s="688"/>
      <c r="K61" s="688"/>
    </row>
    <row r="62" spans="2:11" ht="18" customHeight="1">
      <c r="B62" s="687"/>
      <c r="C62" s="688"/>
      <c r="D62" s="688"/>
      <c r="E62" s="688"/>
      <c r="F62" s="688"/>
      <c r="G62" s="688"/>
      <c r="H62" s="688"/>
      <c r="I62" s="688"/>
      <c r="J62" s="688"/>
      <c r="K62" s="688"/>
    </row>
    <row r="63" spans="2:11" ht="18" customHeight="1">
      <c r="B63" s="687"/>
      <c r="C63" s="688"/>
      <c r="D63" s="688"/>
      <c r="E63" s="688"/>
      <c r="F63" s="688"/>
      <c r="G63" s="688"/>
      <c r="H63" s="688"/>
      <c r="I63" s="688"/>
      <c r="J63" s="688"/>
      <c r="K63" s="688"/>
    </row>
    <row r="64" spans="2:11" ht="18" customHeight="1">
      <c r="B64" s="689"/>
      <c r="C64" s="690"/>
      <c r="D64" s="690"/>
      <c r="E64" s="690"/>
      <c r="F64" s="690"/>
      <c r="G64" s="690"/>
      <c r="H64" s="690"/>
      <c r="I64" s="690"/>
      <c r="J64" s="690"/>
      <c r="K64" s="690"/>
    </row>
    <row r="65" spans="2:7" ht="18" customHeight="1">
      <c r="B65" s="685"/>
    </row>
    <row r="66" spans="2:7" ht="18" customHeight="1">
      <c r="B66" s="668"/>
    </row>
    <row r="67" spans="2:7" ht="18" customHeight="1">
      <c r="B67" s="691"/>
    </row>
    <row r="68" spans="2:7" ht="18" customHeight="1">
      <c r="B68" s="953"/>
      <c r="C68" s="953"/>
      <c r="D68" s="953"/>
      <c r="E68" s="953"/>
      <c r="F68" s="946"/>
      <c r="G68" s="660"/>
    </row>
    <row r="69" spans="2:7" ht="18" customHeight="1">
      <c r="B69" s="951"/>
      <c r="C69" s="945"/>
      <c r="D69" s="951"/>
      <c r="E69" s="951"/>
      <c r="F69" s="946"/>
      <c r="G69" s="660"/>
    </row>
    <row r="70" spans="2:7" ht="18" customHeight="1">
      <c r="B70" s="951"/>
      <c r="C70" s="945"/>
      <c r="D70" s="951"/>
      <c r="E70" s="956"/>
      <c r="F70" s="946"/>
      <c r="G70" s="660"/>
    </row>
    <row r="71" spans="2:7" ht="18" customHeight="1">
      <c r="B71" s="946"/>
      <c r="C71" s="946"/>
      <c r="D71" s="660"/>
      <c r="E71" s="948"/>
      <c r="F71" s="948"/>
    </row>
    <row r="72" spans="2:7" ht="18" customHeight="1">
      <c r="B72" s="946"/>
      <c r="C72" s="946"/>
      <c r="D72" s="660"/>
      <c r="E72" s="948"/>
      <c r="F72" s="948"/>
    </row>
    <row r="73" spans="2:7" ht="18" customHeight="1">
      <c r="B73" s="955"/>
      <c r="C73" s="955"/>
      <c r="D73" s="660"/>
      <c r="E73" s="948"/>
      <c r="F73" s="948"/>
    </row>
    <row r="74" spans="2:7" ht="18" customHeight="1">
      <c r="B74" s="946"/>
      <c r="C74" s="946"/>
      <c r="D74" s="660"/>
      <c r="E74" s="948"/>
      <c r="F74" s="948"/>
    </row>
    <row r="75" spans="2:7" ht="18" customHeight="1">
      <c r="B75" s="946"/>
      <c r="C75" s="946"/>
      <c r="D75" s="660"/>
      <c r="E75" s="948"/>
      <c r="F75" s="948"/>
    </row>
    <row r="76" spans="2:7" ht="18" customHeight="1">
      <c r="B76" s="946"/>
      <c r="C76" s="946"/>
      <c r="D76" s="660"/>
      <c r="E76" s="948"/>
      <c r="F76" s="948"/>
    </row>
    <row r="77" spans="2:7" ht="18" customHeight="1">
      <c r="B77" s="946"/>
      <c r="C77" s="946"/>
      <c r="D77" s="660"/>
      <c r="E77" s="948"/>
      <c r="F77" s="948"/>
    </row>
    <row r="78" spans="2:7" ht="18" customHeight="1">
      <c r="B78" s="946"/>
      <c r="C78" s="946"/>
      <c r="D78" s="660"/>
      <c r="E78" s="946"/>
      <c r="F78" s="946"/>
      <c r="G78" s="660"/>
    </row>
    <row r="79" spans="2:7" ht="18" customHeight="1">
      <c r="B79" s="952"/>
      <c r="C79" s="952"/>
      <c r="D79" s="676"/>
      <c r="E79" s="952"/>
      <c r="F79" s="946"/>
      <c r="G79" s="660"/>
    </row>
    <row r="81" spans="2:7" ht="18" customHeight="1">
      <c r="B81" s="693"/>
      <c r="C81" s="694"/>
    </row>
    <row r="82" spans="2:7" ht="18" customHeight="1">
      <c r="B82" s="693"/>
      <c r="C82" s="694"/>
    </row>
    <row r="84" spans="2:7" ht="18" customHeight="1">
      <c r="B84" s="953"/>
      <c r="C84" s="953"/>
      <c r="D84" s="953"/>
      <c r="E84" s="953"/>
      <c r="F84" s="946"/>
      <c r="G84" s="660"/>
    </row>
    <row r="85" spans="2:7" ht="18" customHeight="1">
      <c r="B85" s="951"/>
      <c r="C85" s="954"/>
      <c r="D85" s="951"/>
      <c r="E85" s="951"/>
      <c r="F85" s="954"/>
      <c r="G85" s="695"/>
    </row>
    <row r="86" spans="2:7" ht="18" customHeight="1">
      <c r="B86" s="951"/>
      <c r="C86" s="954"/>
      <c r="D86" s="951"/>
      <c r="E86" s="954"/>
      <c r="F86" s="954"/>
      <c r="G86" s="695"/>
    </row>
    <row r="87" spans="2:7" ht="18" customHeight="1">
      <c r="B87" s="946"/>
      <c r="C87" s="946"/>
      <c r="D87" s="660"/>
      <c r="E87" s="948"/>
      <c r="F87" s="948"/>
    </row>
    <row r="88" spans="2:7" ht="18" customHeight="1">
      <c r="B88" s="946"/>
      <c r="C88" s="946"/>
      <c r="D88" s="660"/>
      <c r="E88" s="948"/>
      <c r="F88" s="948"/>
    </row>
    <row r="89" spans="2:7" ht="18" customHeight="1">
      <c r="B89" s="952"/>
      <c r="C89" s="952"/>
      <c r="D89" s="676"/>
      <c r="E89" s="948"/>
      <c r="F89" s="948"/>
    </row>
    <row r="90" spans="2:7" ht="18" customHeight="1">
      <c r="B90" s="685"/>
    </row>
    <row r="91" spans="2:7" ht="18" customHeight="1">
      <c r="B91" s="951"/>
      <c r="C91" s="951"/>
      <c r="D91" s="951"/>
      <c r="E91" s="951"/>
      <c r="F91" s="946"/>
      <c r="G91" s="660"/>
    </row>
    <row r="92" spans="2:7" ht="18" customHeight="1">
      <c r="B92" s="951"/>
      <c r="C92" s="945"/>
      <c r="D92" s="951"/>
      <c r="E92" s="951"/>
      <c r="F92" s="946"/>
      <c r="G92" s="660"/>
    </row>
    <row r="93" spans="2:7" ht="18" customHeight="1">
      <c r="B93" s="951"/>
      <c r="C93" s="945"/>
      <c r="D93" s="951"/>
      <c r="E93" s="946"/>
      <c r="F93" s="946"/>
      <c r="G93" s="660"/>
    </row>
    <row r="94" spans="2:7" ht="18" customHeight="1">
      <c r="B94" s="692"/>
      <c r="C94" s="661"/>
      <c r="D94" s="692"/>
      <c r="E94" s="660"/>
      <c r="F94" s="660"/>
      <c r="G94" s="660"/>
    </row>
    <row r="95" spans="2:7" ht="18" customHeight="1">
      <c r="B95" s="950"/>
      <c r="C95" s="950"/>
      <c r="D95" s="662"/>
      <c r="E95" s="950"/>
      <c r="F95" s="946"/>
      <c r="G95" s="660"/>
    </row>
    <row r="96" spans="2:7" ht="18" customHeight="1">
      <c r="B96" s="685"/>
    </row>
    <row r="97" spans="2:7" ht="18" customHeight="1">
      <c r="B97" s="685"/>
    </row>
    <row r="98" spans="2:7" ht="18" customHeight="1">
      <c r="B98" s="685"/>
    </row>
    <row r="99" spans="2:7" ht="18" customHeight="1">
      <c r="B99" s="685"/>
    </row>
    <row r="100" spans="2:7" ht="18" customHeight="1">
      <c r="B100" s="668"/>
    </row>
    <row r="101" spans="2:7" ht="18" customHeight="1">
      <c r="B101" s="668"/>
    </row>
    <row r="102" spans="2:7" ht="18" customHeight="1">
      <c r="B102" s="951"/>
      <c r="C102" s="945"/>
      <c r="D102" s="951"/>
      <c r="E102" s="951"/>
      <c r="F102" s="946"/>
      <c r="G102" s="660"/>
    </row>
    <row r="103" spans="2:7" ht="18" customHeight="1">
      <c r="B103" s="951"/>
      <c r="C103" s="945"/>
      <c r="D103" s="951"/>
      <c r="E103" s="946"/>
      <c r="F103" s="946"/>
      <c r="G103" s="660"/>
    </row>
    <row r="104" spans="2:7" ht="18" customHeight="1">
      <c r="B104" s="945"/>
      <c r="C104" s="945"/>
      <c r="D104" s="661"/>
      <c r="E104" s="945"/>
      <c r="F104" s="946"/>
      <c r="G104" s="660"/>
    </row>
    <row r="105" spans="2:7" ht="18" customHeight="1">
      <c r="B105" s="945"/>
      <c r="C105" s="945"/>
      <c r="D105" s="661"/>
      <c r="E105" s="945"/>
      <c r="F105" s="946"/>
      <c r="G105" s="660"/>
    </row>
    <row r="106" spans="2:7" ht="18" customHeight="1">
      <c r="B106" s="945"/>
      <c r="C106" s="945"/>
      <c r="D106" s="661"/>
      <c r="E106" s="945"/>
      <c r="F106" s="946"/>
      <c r="G106" s="660"/>
    </row>
    <row r="107" spans="2:7" ht="18" customHeight="1">
      <c r="B107" s="950"/>
      <c r="C107" s="950"/>
      <c r="D107" s="662"/>
      <c r="E107" s="950"/>
      <c r="F107" s="946"/>
      <c r="G107" s="660"/>
    </row>
    <row r="108" spans="2:7" ht="18" customHeight="1">
      <c r="B108" s="662"/>
      <c r="C108" s="661"/>
      <c r="D108" s="662"/>
      <c r="E108" s="662"/>
      <c r="F108" s="660"/>
      <c r="G108" s="660"/>
    </row>
    <row r="109" spans="2:7" ht="18" customHeight="1">
      <c r="B109" s="662"/>
      <c r="C109" s="661"/>
      <c r="D109" s="662"/>
      <c r="E109" s="662"/>
      <c r="F109" s="660"/>
      <c r="G109" s="660"/>
    </row>
    <row r="110" spans="2:7" ht="18" customHeight="1">
      <c r="B110" s="662"/>
      <c r="C110" s="661"/>
      <c r="D110" s="662"/>
      <c r="E110" s="662"/>
      <c r="F110" s="660"/>
      <c r="G110" s="660"/>
    </row>
    <row r="111" spans="2:7" ht="18" customHeight="1">
      <c r="B111" s="685"/>
    </row>
    <row r="112" spans="2:7" ht="18" customHeight="1">
      <c r="B112" s="668"/>
    </row>
    <row r="113" spans="2:11" ht="18" customHeight="1">
      <c r="B113" s="668"/>
    </row>
    <row r="114" spans="2:11" ht="18" customHeight="1">
      <c r="B114" s="684"/>
      <c r="C114" s="685"/>
      <c r="E114" s="685"/>
      <c r="H114" s="696"/>
    </row>
    <row r="115" spans="2:11" ht="18" customHeight="1">
      <c r="B115" s="684"/>
      <c r="H115" s="684"/>
    </row>
    <row r="116" spans="2:11" ht="18" customHeight="1">
      <c r="B116" s="684"/>
      <c r="C116" s="685"/>
      <c r="E116" s="685"/>
      <c r="H116" s="696"/>
    </row>
    <row r="117" spans="2:11" ht="18" customHeight="1">
      <c r="B117" s="684"/>
      <c r="C117" s="685"/>
      <c r="E117" s="685"/>
      <c r="F117" s="684"/>
      <c r="G117" s="684"/>
    </row>
    <row r="120" spans="2:11" ht="18" customHeight="1">
      <c r="B120" s="667"/>
    </row>
    <row r="121" spans="2:11" ht="18" customHeight="1">
      <c r="B121" s="697"/>
    </row>
    <row r="122" spans="2:11" ht="18" customHeight="1">
      <c r="B122" s="667"/>
    </row>
    <row r="123" spans="2:11" ht="18" customHeight="1">
      <c r="B123" s="697"/>
    </row>
    <row r="124" spans="2:11" ht="18" customHeight="1">
      <c r="B124" s="949"/>
      <c r="C124" s="946"/>
      <c r="D124" s="946"/>
      <c r="E124" s="946"/>
      <c r="F124" s="946"/>
      <c r="G124" s="946"/>
      <c r="H124" s="946"/>
      <c r="I124" s="946"/>
      <c r="J124" s="946"/>
      <c r="K124" s="946"/>
    </row>
    <row r="125" spans="2:11" ht="18" customHeight="1">
      <c r="B125" s="946"/>
      <c r="C125" s="946"/>
      <c r="D125" s="946"/>
      <c r="E125" s="946"/>
      <c r="F125" s="946"/>
      <c r="G125" s="946"/>
      <c r="H125" s="946"/>
      <c r="I125" s="946"/>
      <c r="J125" s="946"/>
      <c r="K125" s="946"/>
    </row>
    <row r="126" spans="2:11" ht="18" customHeight="1">
      <c r="B126" s="697"/>
    </row>
    <row r="127" spans="2:11" ht="18" customHeight="1">
      <c r="B127" s="949"/>
      <c r="C127" s="946"/>
      <c r="D127" s="946"/>
      <c r="E127" s="946"/>
      <c r="F127" s="946"/>
      <c r="G127" s="946"/>
      <c r="H127" s="946"/>
      <c r="I127" s="946"/>
      <c r="J127" s="946"/>
      <c r="K127" s="946"/>
    </row>
    <row r="128" spans="2:11" ht="18" customHeight="1">
      <c r="B128" s="946"/>
      <c r="C128" s="946"/>
      <c r="D128" s="946"/>
      <c r="E128" s="946"/>
      <c r="F128" s="946"/>
      <c r="G128" s="946"/>
      <c r="H128" s="946"/>
      <c r="I128" s="946"/>
      <c r="J128" s="946"/>
      <c r="K128" s="946"/>
    </row>
    <row r="129" spans="1:11" ht="18" customHeight="1">
      <c r="B129" s="946"/>
      <c r="C129" s="946"/>
      <c r="D129" s="946"/>
      <c r="E129" s="946"/>
      <c r="F129" s="946"/>
      <c r="G129" s="946"/>
      <c r="H129" s="946"/>
      <c r="I129" s="946"/>
      <c r="J129" s="946"/>
      <c r="K129" s="946"/>
    </row>
    <row r="130" spans="1:11" ht="18" customHeight="1">
      <c r="B130" s="685"/>
    </row>
    <row r="132" spans="1:11" ht="18" customHeight="1">
      <c r="A132" s="698"/>
    </row>
    <row r="134" spans="1:11" ht="18" customHeight="1">
      <c r="B134" s="666"/>
      <c r="C134" s="660"/>
      <c r="E134" s="660"/>
    </row>
    <row r="135" spans="1:11" ht="18" customHeight="1">
      <c r="B135" s="946"/>
      <c r="C135" s="948"/>
      <c r="D135" s="948"/>
      <c r="E135" s="948"/>
    </row>
    <row r="136" spans="1:11" ht="18" customHeight="1">
      <c r="B136" s="946"/>
      <c r="C136" s="948"/>
      <c r="D136" s="948"/>
      <c r="E136" s="948"/>
    </row>
    <row r="137" spans="1:11" ht="18" customHeight="1">
      <c r="B137" s="946"/>
      <c r="C137" s="948"/>
      <c r="D137" s="948"/>
      <c r="E137" s="948"/>
    </row>
    <row r="138" spans="1:11" ht="18" customHeight="1">
      <c r="B138" s="946"/>
      <c r="C138" s="948"/>
      <c r="D138" s="948"/>
      <c r="E138" s="948"/>
    </row>
    <row r="139" spans="1:11" ht="18" customHeight="1">
      <c r="B139" s="947"/>
      <c r="C139" s="948"/>
      <c r="D139" s="948"/>
      <c r="E139" s="948"/>
    </row>
    <row r="140" spans="1:11" ht="18" customHeight="1">
      <c r="B140" s="699"/>
      <c r="C140" s="700"/>
      <c r="D140" s="701"/>
      <c r="E140" s="660"/>
    </row>
    <row r="141" spans="1:11" ht="18" customHeight="1">
      <c r="B141" s="702"/>
      <c r="C141" s="703"/>
      <c r="D141" s="684"/>
      <c r="E141" s="703"/>
    </row>
    <row r="142" spans="1:11" ht="18" customHeight="1">
      <c r="B142" s="660"/>
      <c r="C142" s="704"/>
      <c r="D142" s="684"/>
      <c r="E142" s="703"/>
    </row>
    <row r="143" spans="1:11" ht="18" customHeight="1">
      <c r="B143" s="660"/>
      <c r="C143" s="660"/>
      <c r="E143" s="699"/>
    </row>
    <row r="144" spans="1:11" ht="18" customHeight="1">
      <c r="B144" s="660"/>
      <c r="C144" s="660"/>
    </row>
    <row r="145" spans="2:5" ht="18" customHeight="1">
      <c r="B145" s="660"/>
      <c r="C145" s="660"/>
    </row>
    <row r="146" spans="2:5" ht="18" customHeight="1">
      <c r="B146" s="660"/>
      <c r="C146" s="660"/>
    </row>
    <row r="147" spans="2:5" ht="18" customHeight="1">
      <c r="B147" s="660"/>
      <c r="C147" s="660"/>
    </row>
    <row r="148" spans="2:5" ht="18" customHeight="1">
      <c r="B148" s="660"/>
      <c r="C148" s="660"/>
      <c r="E148" s="699"/>
    </row>
    <row r="149" spans="2:5" ht="18" customHeight="1">
      <c r="B149" s="660"/>
      <c r="C149" s="660"/>
    </row>
    <row r="150" spans="2:5" ht="18" customHeight="1">
      <c r="B150" s="660"/>
      <c r="C150" s="660"/>
    </row>
    <row r="151" spans="2:5" ht="18" customHeight="1">
      <c r="B151" s="660"/>
      <c r="C151" s="660"/>
      <c r="E151" s="660"/>
    </row>
    <row r="152" spans="2:5" ht="18" customHeight="1">
      <c r="B152" s="660"/>
      <c r="C152" s="660"/>
      <c r="E152" s="660"/>
    </row>
    <row r="153" spans="2:5" ht="18" customHeight="1">
      <c r="C153" s="660"/>
      <c r="E153" s="660"/>
    </row>
    <row r="154" spans="2:5" ht="18" customHeight="1">
      <c r="B154" s="660"/>
      <c r="C154" s="660"/>
      <c r="E154" s="660"/>
    </row>
    <row r="155" spans="2:5" ht="18" customHeight="1">
      <c r="B155" s="660"/>
      <c r="C155" s="660"/>
      <c r="E155" s="699"/>
    </row>
    <row r="156" spans="2:5" ht="18" customHeight="1">
      <c r="B156" s="660"/>
      <c r="C156" s="660"/>
    </row>
    <row r="157" spans="2:5" ht="18" customHeight="1">
      <c r="B157" s="660"/>
      <c r="C157" s="660"/>
      <c r="E157" s="660"/>
    </row>
    <row r="158" spans="2:5" ht="18" customHeight="1">
      <c r="B158" s="660"/>
      <c r="C158" s="660"/>
      <c r="E158" s="660"/>
    </row>
    <row r="159" spans="2:5" ht="18" customHeight="1">
      <c r="B159" s="660"/>
      <c r="C159" s="660"/>
      <c r="E159" s="660"/>
    </row>
    <row r="160" spans="2:5" ht="18" customHeight="1">
      <c r="B160" s="660"/>
      <c r="C160" s="660"/>
      <c r="E160" s="660"/>
    </row>
    <row r="161" spans="2:5" ht="18" customHeight="1">
      <c r="B161" s="660"/>
      <c r="C161" s="660"/>
      <c r="E161" s="660"/>
    </row>
    <row r="162" spans="2:5" ht="18" customHeight="1">
      <c r="B162" s="660"/>
      <c r="C162" s="660"/>
      <c r="E162" s="660"/>
    </row>
    <row r="163" spans="2:5" ht="18" customHeight="1">
      <c r="B163" s="660"/>
      <c r="C163" s="660"/>
      <c r="E163" s="660"/>
    </row>
    <row r="164" spans="2:5" ht="18" customHeight="1">
      <c r="B164" s="660"/>
      <c r="C164" s="660"/>
      <c r="E164" s="660"/>
    </row>
    <row r="165" spans="2:5" ht="18" customHeight="1">
      <c r="B165" s="660"/>
      <c r="C165" s="660"/>
      <c r="E165" s="660"/>
    </row>
    <row r="166" spans="2:5" ht="18" customHeight="1">
      <c r="B166" s="660"/>
      <c r="C166" s="660"/>
      <c r="E166" s="660"/>
    </row>
    <row r="167" spans="2:5" ht="18" customHeight="1">
      <c r="B167" s="660"/>
      <c r="C167" s="660"/>
      <c r="E167" s="699"/>
    </row>
    <row r="168" spans="2:5" ht="18" customHeight="1">
      <c r="B168" s="660"/>
      <c r="C168" s="660"/>
      <c r="E168" s="699"/>
    </row>
    <row r="169" spans="2:5" ht="18" customHeight="1">
      <c r="B169" s="660"/>
      <c r="C169" s="660"/>
      <c r="E169" s="699"/>
    </row>
    <row r="170" spans="2:5" ht="18" customHeight="1">
      <c r="B170" s="660"/>
      <c r="C170" s="660"/>
    </row>
    <row r="171" spans="2:5" ht="18" customHeight="1">
      <c r="C171" s="660"/>
      <c r="E171" s="660"/>
    </row>
    <row r="172" spans="2:5" ht="18" customHeight="1">
      <c r="B172" s="660"/>
      <c r="C172" s="660"/>
    </row>
    <row r="173" spans="2:5" ht="18" customHeight="1">
      <c r="B173" s="660"/>
      <c r="C173" s="660"/>
      <c r="E173" s="660"/>
    </row>
    <row r="174" spans="2:5" ht="18" customHeight="1">
      <c r="B174" s="660"/>
      <c r="C174" s="660"/>
      <c r="E174" s="699"/>
    </row>
    <row r="175" spans="2:5" ht="18" customHeight="1">
      <c r="B175" s="660"/>
      <c r="C175" s="660"/>
      <c r="E175" s="660"/>
    </row>
    <row r="176" spans="2:5" ht="18" customHeight="1">
      <c r="B176" s="660"/>
      <c r="C176" s="660"/>
      <c r="E176" s="660"/>
    </row>
    <row r="177" spans="2:5" ht="18" customHeight="1">
      <c r="B177" s="660"/>
      <c r="C177" s="660"/>
      <c r="E177" s="660"/>
    </row>
    <row r="178" spans="2:5" ht="18" customHeight="1">
      <c r="B178" s="660"/>
      <c r="C178" s="660"/>
      <c r="E178" s="660"/>
    </row>
    <row r="179" spans="2:5" ht="18" customHeight="1">
      <c r="B179" s="660"/>
      <c r="C179" s="660"/>
      <c r="E179" s="699"/>
    </row>
    <row r="180" spans="2:5" ht="18" customHeight="1">
      <c r="B180" s="660"/>
      <c r="C180" s="660"/>
      <c r="E180" s="660"/>
    </row>
    <row r="181" spans="2:5" ht="18" customHeight="1">
      <c r="B181" s="660"/>
      <c r="C181" s="660"/>
      <c r="E181" s="660"/>
    </row>
    <row r="182" spans="2:5" ht="18" customHeight="1">
      <c r="B182" s="660"/>
      <c r="C182" s="660"/>
      <c r="E182" s="660"/>
    </row>
    <row r="183" spans="2:5" ht="18" customHeight="1">
      <c r="B183" s="660"/>
      <c r="C183" s="660"/>
      <c r="E183" s="660"/>
    </row>
    <row r="184" spans="2:5" ht="18" customHeight="1">
      <c r="B184" s="660"/>
      <c r="C184" s="660"/>
      <c r="E184" s="660"/>
    </row>
  </sheetData>
  <sheetProtection insertRows="0" selectLockedCells="1"/>
  <mergeCells count="69">
    <mergeCell ref="C27:H27"/>
    <mergeCell ref="C30:H30"/>
    <mergeCell ref="C26:H26"/>
    <mergeCell ref="B37:K38"/>
    <mergeCell ref="B53:K54"/>
    <mergeCell ref="B55:K56"/>
    <mergeCell ref="C33:C34"/>
    <mergeCell ref="D33:D34"/>
    <mergeCell ref="F33:F34"/>
    <mergeCell ref="H33:H34"/>
    <mergeCell ref="I33:I34"/>
    <mergeCell ref="J33:J34"/>
    <mergeCell ref="B68:F68"/>
    <mergeCell ref="B69:C70"/>
    <mergeCell ref="D69:D70"/>
    <mergeCell ref="E69: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92:C93"/>
    <mergeCell ref="D92:D93"/>
    <mergeCell ref="E92:F93"/>
    <mergeCell ref="B84:F84"/>
    <mergeCell ref="B85:C86"/>
    <mergeCell ref="D85:D86"/>
    <mergeCell ref="E85:F86"/>
    <mergeCell ref="B87:C87"/>
    <mergeCell ref="E87:F87"/>
    <mergeCell ref="B88:C88"/>
    <mergeCell ref="E88:F88"/>
    <mergeCell ref="B89:C89"/>
    <mergeCell ref="E89:F89"/>
    <mergeCell ref="B91:F91"/>
    <mergeCell ref="B102:C103"/>
    <mergeCell ref="D102:D103"/>
    <mergeCell ref="E102:F103"/>
    <mergeCell ref="B95:C95"/>
    <mergeCell ref="E95:F95"/>
    <mergeCell ref="B104:C104"/>
    <mergeCell ref="E104:F104"/>
    <mergeCell ref="B139:E139"/>
    <mergeCell ref="A1:G1"/>
    <mergeCell ref="B124:K125"/>
    <mergeCell ref="B127:K129"/>
    <mergeCell ref="B135:E135"/>
    <mergeCell ref="B136:E136"/>
    <mergeCell ref="B137:E137"/>
    <mergeCell ref="B138:E138"/>
    <mergeCell ref="B105:C105"/>
    <mergeCell ref="E105:F105"/>
    <mergeCell ref="B106:C106"/>
    <mergeCell ref="E106:F106"/>
    <mergeCell ref="B107:C107"/>
    <mergeCell ref="E107:F107"/>
  </mergeCells>
  <conditionalFormatting sqref="G24:G25">
    <cfRule type="expression" dxfId="0" priority="1">
      <formula>SUM($E$5:$E$7)&lt;&gt;$G$24</formula>
    </cfRule>
  </conditionalFormatting>
  <dataValidations count="3">
    <dataValidation type="decimal" operator="greaterThan" allowBlank="1" showInputMessage="1" showErrorMessage="1" sqref="F18:F23" xr:uid="{616BD889-26DF-4EA2-B511-A83982F44E99}">
      <formula1>50</formula1>
    </dataValidation>
    <dataValidation allowBlank="1" showInputMessage="1" showErrorMessage="1" prompt="Common area space includes meeting rooms, computer facilities, garages, carports, storage, laundry room, washer/dryer, pool/pool house, etc." sqref="E8" xr:uid="{91D3D46A-2B96-4C0C-A365-DAF8BD3EB8EE}"/>
    <dataValidation allowBlank="1" showInputMessage="1" showErrorMessage="1" prompt="Include only Commercial Square footage that remains under the ownership of the Tax Credit Partnership/LLC" sqref="E12" xr:uid="{7DB61F14-D7A4-4902-BC9F-F7E91E396BBE}"/>
  </dataValidations>
  <printOptions horizontalCentered="1"/>
  <pageMargins left="0.46" right="0.41" top="0.99166666666666703" bottom="1" header="0.5" footer="0.5"/>
  <pageSetup scale="99" orientation="portrait" r:id="rId1"/>
  <headerFooter alignWithMargins="0"/>
  <rowBreaks count="1" manualBreakCount="1">
    <brk id="10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15"/>
  <sheetViews>
    <sheetView topLeftCell="A69" workbookViewId="0">
      <selection activeCell="H56" sqref="H56"/>
    </sheetView>
  </sheetViews>
  <sheetFormatPr defaultColWidth="9.109375" defaultRowHeight="12.75" customHeight="1"/>
  <cols>
    <col min="1" max="1" width="3.5546875" style="81" customWidth="1"/>
    <col min="2" max="2" width="12.109375" style="81" customWidth="1"/>
    <col min="3" max="3" width="11.33203125" style="81" customWidth="1"/>
    <col min="4" max="4" width="18.6640625" style="81" customWidth="1"/>
    <col min="5" max="5" width="15.33203125" style="81" bestFit="1" customWidth="1"/>
    <col min="6" max="6" width="12.44140625" style="81" customWidth="1"/>
    <col min="7" max="7" width="12" style="81" bestFit="1" customWidth="1"/>
    <col min="8" max="8" width="12.5546875" style="81" bestFit="1" customWidth="1"/>
    <col min="9" max="14" width="12" style="81" bestFit="1" customWidth="1"/>
    <col min="15" max="15" width="4" style="81" customWidth="1"/>
    <col min="16" max="16" width="3.6640625" style="81" customWidth="1"/>
    <col min="17" max="16384" width="9.109375" style="81"/>
  </cols>
  <sheetData>
    <row r="1" spans="1:22" ht="38.25" customHeight="1">
      <c r="A1" s="960" t="s">
        <v>194</v>
      </c>
      <c r="B1" s="961"/>
      <c r="C1" s="961"/>
      <c r="D1" s="961"/>
      <c r="E1" s="961"/>
      <c r="F1" s="961"/>
      <c r="G1" s="961"/>
      <c r="H1" s="961"/>
      <c r="I1" s="961"/>
      <c r="J1" s="961"/>
      <c r="K1" s="961"/>
      <c r="L1" s="961"/>
      <c r="M1" s="961"/>
      <c r="N1" s="961"/>
      <c r="O1" s="961"/>
    </row>
    <row r="2" spans="1:22" ht="12.75" customHeight="1" thickBot="1">
      <c r="C2" s="82"/>
      <c r="D2" s="82"/>
      <c r="E2" s="82"/>
      <c r="F2" s="82"/>
      <c r="G2" s="82"/>
      <c r="H2" s="82"/>
      <c r="I2" s="82"/>
      <c r="J2" s="82"/>
      <c r="K2" s="83"/>
      <c r="L2" s="82"/>
      <c r="M2" s="82"/>
      <c r="N2" s="82"/>
      <c r="O2" s="82"/>
      <c r="P2" s="82"/>
      <c r="Q2" s="84"/>
      <c r="R2" s="84"/>
      <c r="S2" s="84"/>
      <c r="T2" s="84"/>
      <c r="U2" s="84"/>
      <c r="V2" s="84"/>
    </row>
    <row r="3" spans="1:22" ht="12.6" thickBot="1">
      <c r="B3" s="85" t="s">
        <v>94</v>
      </c>
      <c r="C3" s="85"/>
      <c r="D3" s="85"/>
      <c r="E3" s="85"/>
      <c r="H3" s="86" t="s">
        <v>95</v>
      </c>
      <c r="I3" s="87" t="s">
        <v>96</v>
      </c>
      <c r="J3" s="87" t="s">
        <v>97</v>
      </c>
      <c r="K3" s="87" t="s">
        <v>98</v>
      </c>
      <c r="L3" s="87" t="s">
        <v>99</v>
      </c>
      <c r="M3" s="87" t="s">
        <v>100</v>
      </c>
      <c r="N3" s="88" t="s">
        <v>101</v>
      </c>
      <c r="V3" s="85"/>
    </row>
    <row r="4" spans="1:22" ht="12.75" customHeight="1">
      <c r="B4" s="89" t="s">
        <v>102</v>
      </c>
      <c r="C4" s="85"/>
      <c r="D4" s="85"/>
      <c r="E4" s="85"/>
      <c r="F4" s="90" t="s">
        <v>103</v>
      </c>
      <c r="G4" s="90"/>
      <c r="H4" s="91"/>
      <c r="I4" s="92"/>
      <c r="J4" s="92"/>
      <c r="K4" s="92"/>
      <c r="L4" s="92"/>
      <c r="M4" s="92"/>
      <c r="N4" s="93"/>
      <c r="V4" s="85"/>
    </row>
    <row r="5" spans="1:22" ht="12.75" customHeight="1">
      <c r="B5" s="94" t="s">
        <v>104</v>
      </c>
      <c r="E5" s="95"/>
      <c r="F5" s="96">
        <v>2.5000000000000001E-2</v>
      </c>
      <c r="G5" s="97" t="s">
        <v>105</v>
      </c>
      <c r="H5" s="98">
        <v>0</v>
      </c>
      <c r="I5" s="99">
        <f t="shared" ref="I5:N5" si="0">+H5+(H5*$F$5)</f>
        <v>0</v>
      </c>
      <c r="J5" s="99">
        <f t="shared" si="0"/>
        <v>0</v>
      </c>
      <c r="K5" s="99">
        <f t="shared" si="0"/>
        <v>0</v>
      </c>
      <c r="L5" s="99">
        <f t="shared" si="0"/>
        <v>0</v>
      </c>
      <c r="M5" s="99">
        <f t="shared" si="0"/>
        <v>0</v>
      </c>
      <c r="N5" s="100">
        <f t="shared" si="0"/>
        <v>0</v>
      </c>
      <c r="V5" s="85"/>
    </row>
    <row r="6" spans="1:22" ht="12.75" customHeight="1">
      <c r="B6" s="94" t="s">
        <v>106</v>
      </c>
      <c r="E6" s="95"/>
      <c r="H6" s="98">
        <v>0</v>
      </c>
      <c r="I6" s="99">
        <f t="shared" ref="I6:N6" si="1">H6+(H6*$F$5)</f>
        <v>0</v>
      </c>
      <c r="J6" s="99">
        <f t="shared" si="1"/>
        <v>0</v>
      </c>
      <c r="K6" s="99">
        <f t="shared" si="1"/>
        <v>0</v>
      </c>
      <c r="L6" s="99">
        <f t="shared" si="1"/>
        <v>0</v>
      </c>
      <c r="M6" s="99">
        <f t="shared" si="1"/>
        <v>0</v>
      </c>
      <c r="N6" s="100">
        <f t="shared" si="1"/>
        <v>0</v>
      </c>
      <c r="V6" s="85"/>
    </row>
    <row r="7" spans="1:22" ht="12.75" customHeight="1">
      <c r="B7" s="101" t="s">
        <v>107</v>
      </c>
      <c r="C7" s="102"/>
      <c r="D7" s="102"/>
      <c r="E7" s="95"/>
      <c r="G7" s="85"/>
      <c r="H7" s="98">
        <v>0</v>
      </c>
      <c r="I7" s="103">
        <v>0</v>
      </c>
      <c r="J7" s="103">
        <v>0</v>
      </c>
      <c r="K7" s="103">
        <v>0</v>
      </c>
      <c r="L7" s="103">
        <v>0</v>
      </c>
      <c r="M7" s="103">
        <v>0</v>
      </c>
      <c r="N7" s="104">
        <v>0</v>
      </c>
      <c r="V7" s="85"/>
    </row>
    <row r="8" spans="1:22" ht="12.75" customHeight="1">
      <c r="B8" s="101" t="s">
        <v>108</v>
      </c>
      <c r="C8" s="102"/>
      <c r="D8" s="102"/>
      <c r="E8" s="95"/>
      <c r="G8" s="85"/>
      <c r="H8" s="98">
        <v>0</v>
      </c>
      <c r="I8" s="99">
        <f t="shared" ref="I8:N9" si="2">H8+(H8*$F$5)</f>
        <v>0</v>
      </c>
      <c r="J8" s="99">
        <f t="shared" si="2"/>
        <v>0</v>
      </c>
      <c r="K8" s="99">
        <f t="shared" si="2"/>
        <v>0</v>
      </c>
      <c r="L8" s="99">
        <f t="shared" si="2"/>
        <v>0</v>
      </c>
      <c r="M8" s="99">
        <f t="shared" si="2"/>
        <v>0</v>
      </c>
      <c r="N8" s="100">
        <f t="shared" si="2"/>
        <v>0</v>
      </c>
      <c r="V8" s="85"/>
    </row>
    <row r="9" spans="1:22" ht="12.75" customHeight="1">
      <c r="B9" s="105" t="s">
        <v>108</v>
      </c>
      <c r="C9" s="106"/>
      <c r="D9" s="106"/>
      <c r="E9" s="107"/>
      <c r="F9" s="108"/>
      <c r="G9" s="109"/>
      <c r="H9" s="110">
        <v>0</v>
      </c>
      <c r="I9" s="111">
        <f t="shared" si="2"/>
        <v>0</v>
      </c>
      <c r="J9" s="111">
        <f t="shared" si="2"/>
        <v>0</v>
      </c>
      <c r="K9" s="111">
        <f t="shared" si="2"/>
        <v>0</v>
      </c>
      <c r="L9" s="111">
        <f t="shared" si="2"/>
        <v>0</v>
      </c>
      <c r="M9" s="111">
        <f t="shared" si="2"/>
        <v>0</v>
      </c>
      <c r="N9" s="112">
        <f t="shared" si="2"/>
        <v>0</v>
      </c>
      <c r="V9" s="85"/>
    </row>
    <row r="10" spans="1:22" ht="12.75" customHeight="1">
      <c r="B10" s="85" t="s">
        <v>109</v>
      </c>
      <c r="C10" s="85"/>
      <c r="D10" s="85"/>
      <c r="E10" s="85"/>
      <c r="G10" s="113" t="s">
        <v>110</v>
      </c>
      <c r="H10" s="114">
        <f>SUM(H5:H9)</f>
        <v>0</v>
      </c>
      <c r="I10" s="99">
        <f t="shared" ref="I10:N10" si="3">SUM(I5:I9)</f>
        <v>0</v>
      </c>
      <c r="J10" s="99">
        <f t="shared" si="3"/>
        <v>0</v>
      </c>
      <c r="K10" s="99">
        <f t="shared" si="3"/>
        <v>0</v>
      </c>
      <c r="L10" s="99">
        <f t="shared" si="3"/>
        <v>0</v>
      </c>
      <c r="M10" s="99">
        <f t="shared" si="3"/>
        <v>0</v>
      </c>
      <c r="N10" s="100">
        <f t="shared" si="3"/>
        <v>0</v>
      </c>
      <c r="V10" s="85"/>
    </row>
    <row r="11" spans="1:22" ht="7.5" customHeight="1">
      <c r="B11" s="85"/>
      <c r="C11" s="85"/>
      <c r="D11" s="85"/>
      <c r="E11" s="85"/>
      <c r="G11" s="113"/>
      <c r="H11" s="115"/>
      <c r="I11" s="116"/>
      <c r="J11" s="116"/>
      <c r="K11" s="116"/>
      <c r="L11" s="116"/>
      <c r="M11" s="116"/>
      <c r="N11" s="117"/>
      <c r="V11" s="85"/>
    </row>
    <row r="12" spans="1:22" ht="12.75" customHeight="1">
      <c r="B12" s="85" t="s">
        <v>111</v>
      </c>
      <c r="C12" s="85"/>
      <c r="D12" s="85"/>
      <c r="E12" s="85"/>
      <c r="G12" s="90"/>
      <c r="H12" s="118">
        <v>0</v>
      </c>
      <c r="I12" s="119">
        <v>0</v>
      </c>
      <c r="J12" s="119">
        <v>0</v>
      </c>
      <c r="K12" s="119">
        <v>0</v>
      </c>
      <c r="L12" s="119">
        <v>0</v>
      </c>
      <c r="M12" s="119">
        <v>0</v>
      </c>
      <c r="N12" s="120">
        <v>0</v>
      </c>
      <c r="V12" s="85"/>
    </row>
    <row r="13" spans="1:22" ht="7.5" customHeight="1">
      <c r="B13" s="85"/>
      <c r="C13" s="85"/>
      <c r="D13" s="85"/>
      <c r="E13" s="85"/>
      <c r="G13" s="90"/>
      <c r="H13" s="115"/>
      <c r="I13" s="116"/>
      <c r="J13" s="116"/>
      <c r="K13" s="116"/>
      <c r="L13" s="116"/>
      <c r="M13" s="116"/>
      <c r="N13" s="117"/>
      <c r="V13" s="85"/>
    </row>
    <row r="14" spans="1:22" ht="12.75" customHeight="1" thickBot="1">
      <c r="B14" s="121" t="s">
        <v>112</v>
      </c>
      <c r="C14" s="121"/>
      <c r="D14" s="121"/>
      <c r="E14" s="121"/>
      <c r="F14" s="122"/>
      <c r="G14" s="123"/>
      <c r="H14" s="124">
        <v>0</v>
      </c>
      <c r="I14" s="125">
        <f t="shared" ref="I14:N14" si="4">H14+(H14*$F$5)</f>
        <v>0</v>
      </c>
      <c r="J14" s="125">
        <f t="shared" si="4"/>
        <v>0</v>
      </c>
      <c r="K14" s="125">
        <f t="shared" si="4"/>
        <v>0</v>
      </c>
      <c r="L14" s="125">
        <f t="shared" si="4"/>
        <v>0</v>
      </c>
      <c r="M14" s="125">
        <f t="shared" si="4"/>
        <v>0</v>
      </c>
      <c r="N14" s="126">
        <f t="shared" si="4"/>
        <v>0</v>
      </c>
      <c r="V14" s="85"/>
    </row>
    <row r="15" spans="1:22" ht="12.75" customHeight="1" thickTop="1">
      <c r="B15" s="89" t="s">
        <v>113</v>
      </c>
      <c r="C15" s="85"/>
      <c r="D15" s="85"/>
      <c r="E15" s="85"/>
      <c r="G15" s="90" t="s">
        <v>110</v>
      </c>
      <c r="H15" s="127">
        <f t="shared" ref="H15:N15" si="5">H10+H12+H14</f>
        <v>0</v>
      </c>
      <c r="I15" s="128">
        <f t="shared" si="5"/>
        <v>0</v>
      </c>
      <c r="J15" s="128">
        <f t="shared" si="5"/>
        <v>0</v>
      </c>
      <c r="K15" s="128">
        <f t="shared" si="5"/>
        <v>0</v>
      </c>
      <c r="L15" s="128">
        <f t="shared" si="5"/>
        <v>0</v>
      </c>
      <c r="M15" s="128">
        <f t="shared" si="5"/>
        <v>0</v>
      </c>
      <c r="N15" s="129">
        <f t="shared" si="5"/>
        <v>0</v>
      </c>
      <c r="V15" s="85"/>
    </row>
    <row r="16" spans="1:22" ht="7.5" customHeight="1">
      <c r="B16" s="89"/>
      <c r="C16" s="85"/>
      <c r="D16" s="85"/>
      <c r="E16" s="85"/>
      <c r="G16" s="90"/>
      <c r="H16" s="115"/>
      <c r="I16" s="116"/>
      <c r="J16" s="116"/>
      <c r="K16" s="116"/>
      <c r="L16" s="116"/>
      <c r="M16" s="116"/>
      <c r="N16" s="117"/>
      <c r="V16" s="85"/>
    </row>
    <row r="17" spans="1:22" ht="12.75" customHeight="1">
      <c r="B17" s="130" t="s">
        <v>114</v>
      </c>
      <c r="C17" s="85"/>
      <c r="D17" s="85"/>
      <c r="E17" s="131" t="s">
        <v>115</v>
      </c>
      <c r="F17" s="96">
        <v>7.0000000000000007E-2</v>
      </c>
      <c r="G17" s="97" t="s">
        <v>105</v>
      </c>
      <c r="H17" s="132">
        <f t="shared" ref="H17:N17" si="6">-H10*$F$17</f>
        <v>0</v>
      </c>
      <c r="I17" s="133">
        <f t="shared" si="6"/>
        <v>0</v>
      </c>
      <c r="J17" s="133">
        <f t="shared" si="6"/>
        <v>0</v>
      </c>
      <c r="K17" s="133">
        <f t="shared" si="6"/>
        <v>0</v>
      </c>
      <c r="L17" s="133">
        <f t="shared" si="6"/>
        <v>0</v>
      </c>
      <c r="M17" s="133">
        <f t="shared" si="6"/>
        <v>0</v>
      </c>
      <c r="N17" s="134">
        <f t="shared" si="6"/>
        <v>0</v>
      </c>
      <c r="V17" s="85"/>
    </row>
    <row r="18" spans="1:22" ht="12.6" thickBot="1">
      <c r="B18" s="135" t="s">
        <v>116</v>
      </c>
      <c r="C18" s="121"/>
      <c r="D18" s="121"/>
      <c r="E18" s="136" t="s">
        <v>115</v>
      </c>
      <c r="F18" s="137">
        <v>0.1</v>
      </c>
      <c r="G18" s="138" t="s">
        <v>105</v>
      </c>
      <c r="H18" s="139">
        <f t="shared" ref="H18:N18" si="7">-H14*$F$18</f>
        <v>0</v>
      </c>
      <c r="I18" s="140">
        <f t="shared" si="7"/>
        <v>0</v>
      </c>
      <c r="J18" s="140">
        <f t="shared" si="7"/>
        <v>0</v>
      </c>
      <c r="K18" s="140">
        <f t="shared" si="7"/>
        <v>0</v>
      </c>
      <c r="L18" s="140">
        <f t="shared" si="7"/>
        <v>0</v>
      </c>
      <c r="M18" s="140">
        <f t="shared" si="7"/>
        <v>0</v>
      </c>
      <c r="N18" s="141">
        <f t="shared" si="7"/>
        <v>0</v>
      </c>
      <c r="V18" s="85"/>
    </row>
    <row r="19" spans="1:22" ht="12.75" customHeight="1" thickTop="1" thickBot="1">
      <c r="B19" s="142" t="s">
        <v>117</v>
      </c>
      <c r="C19" s="85"/>
      <c r="D19" s="85"/>
      <c r="E19" s="85"/>
      <c r="G19" s="113" t="s">
        <v>110</v>
      </c>
      <c r="H19" s="143">
        <f>SUM(H15,H17,H18)</f>
        <v>0</v>
      </c>
      <c r="I19" s="144">
        <f t="shared" ref="I19:N19" si="8">SUM(I15,I17,I18)</f>
        <v>0</v>
      </c>
      <c r="J19" s="144">
        <f t="shared" si="8"/>
        <v>0</v>
      </c>
      <c r="K19" s="144">
        <f t="shared" si="8"/>
        <v>0</v>
      </c>
      <c r="L19" s="144">
        <f t="shared" si="8"/>
        <v>0</v>
      </c>
      <c r="M19" s="144">
        <f t="shared" si="8"/>
        <v>0</v>
      </c>
      <c r="N19" s="145">
        <f t="shared" si="8"/>
        <v>0</v>
      </c>
      <c r="V19" s="85"/>
    </row>
    <row r="20" spans="1:22" ht="12.75" customHeight="1">
      <c r="C20" s="85"/>
      <c r="D20" s="85"/>
      <c r="E20" s="85"/>
      <c r="F20" s="85"/>
      <c r="G20" s="113"/>
      <c r="H20" s="146"/>
      <c r="I20" s="146"/>
      <c r="J20" s="146"/>
      <c r="K20" s="146"/>
      <c r="L20" s="146"/>
      <c r="M20" s="146"/>
      <c r="N20" s="146"/>
      <c r="V20" s="85"/>
    </row>
    <row r="21" spans="1:22" ht="12.75" customHeight="1">
      <c r="B21" s="85" t="s">
        <v>118</v>
      </c>
      <c r="C21" s="85"/>
      <c r="D21" s="85"/>
      <c r="E21" s="147" t="s">
        <v>103</v>
      </c>
      <c r="F21" s="148"/>
      <c r="G21" s="85"/>
      <c r="H21" s="146"/>
      <c r="I21" s="146"/>
      <c r="J21" s="146"/>
      <c r="K21" s="146"/>
      <c r="L21" s="146"/>
      <c r="M21" s="146"/>
      <c r="N21" s="146"/>
      <c r="V21" s="85"/>
    </row>
    <row r="22" spans="1:22" ht="12.6" thickBot="1">
      <c r="B22" s="89" t="s">
        <v>119</v>
      </c>
      <c r="D22" s="85"/>
      <c r="E22" s="96">
        <v>3.5000000000000003E-2</v>
      </c>
      <c r="G22" s="147"/>
      <c r="I22" s="146"/>
      <c r="J22" s="146"/>
      <c r="K22" s="146"/>
      <c r="L22" s="146"/>
      <c r="M22" s="146"/>
      <c r="N22" s="146"/>
      <c r="V22" s="85"/>
    </row>
    <row r="23" spans="1:22" ht="12.75" customHeight="1">
      <c r="A23" s="149"/>
      <c r="B23" s="94" t="s">
        <v>120</v>
      </c>
      <c r="C23" s="85"/>
      <c r="G23" s="128"/>
      <c r="H23" s="150">
        <v>0</v>
      </c>
      <c r="I23" s="151">
        <f t="shared" ref="I23:N35" si="9">H23+(H23*$E$22)</f>
        <v>0</v>
      </c>
      <c r="J23" s="151">
        <f t="shared" si="9"/>
        <v>0</v>
      </c>
      <c r="K23" s="151">
        <f t="shared" si="9"/>
        <v>0</v>
      </c>
      <c r="L23" s="151">
        <f t="shared" si="9"/>
        <v>0</v>
      </c>
      <c r="M23" s="151">
        <f t="shared" si="9"/>
        <v>0</v>
      </c>
      <c r="N23" s="152">
        <f t="shared" si="9"/>
        <v>0</v>
      </c>
      <c r="O23" s="153"/>
      <c r="V23" s="85"/>
    </row>
    <row r="24" spans="1:22" ht="12.75" customHeight="1">
      <c r="A24" s="149"/>
      <c r="B24" s="94" t="s">
        <v>121</v>
      </c>
      <c r="C24" s="85"/>
      <c r="E24" s="85"/>
      <c r="G24" s="128"/>
      <c r="H24" s="154">
        <v>0</v>
      </c>
      <c r="I24" s="99">
        <f t="shared" si="9"/>
        <v>0</v>
      </c>
      <c r="J24" s="99">
        <f t="shared" si="9"/>
        <v>0</v>
      </c>
      <c r="K24" s="99">
        <f t="shared" si="9"/>
        <v>0</v>
      </c>
      <c r="L24" s="99">
        <f t="shared" si="9"/>
        <v>0</v>
      </c>
      <c r="M24" s="99">
        <f t="shared" si="9"/>
        <v>0</v>
      </c>
      <c r="N24" s="100">
        <f t="shared" si="9"/>
        <v>0</v>
      </c>
      <c r="O24" s="153"/>
      <c r="V24" s="85"/>
    </row>
    <row r="25" spans="1:22" ht="12.75" customHeight="1">
      <c r="B25" s="94" t="s">
        <v>122</v>
      </c>
      <c r="C25" s="85"/>
      <c r="E25" s="85"/>
      <c r="G25" s="128"/>
      <c r="H25" s="154">
        <v>0</v>
      </c>
      <c r="I25" s="99">
        <f t="shared" si="9"/>
        <v>0</v>
      </c>
      <c r="J25" s="99">
        <f t="shared" si="9"/>
        <v>0</v>
      </c>
      <c r="K25" s="99">
        <f t="shared" si="9"/>
        <v>0</v>
      </c>
      <c r="L25" s="99">
        <f t="shared" si="9"/>
        <v>0</v>
      </c>
      <c r="M25" s="99">
        <f t="shared" si="9"/>
        <v>0</v>
      </c>
      <c r="N25" s="100">
        <f t="shared" si="9"/>
        <v>0</v>
      </c>
      <c r="V25" s="85"/>
    </row>
    <row r="26" spans="1:22" ht="12.75" customHeight="1">
      <c r="B26" s="94" t="s">
        <v>123</v>
      </c>
      <c r="C26" s="85"/>
      <c r="E26" s="85"/>
      <c r="G26" s="128"/>
      <c r="H26" s="154">
        <v>0</v>
      </c>
      <c r="I26" s="99">
        <f t="shared" si="9"/>
        <v>0</v>
      </c>
      <c r="J26" s="99">
        <f t="shared" si="9"/>
        <v>0</v>
      </c>
      <c r="K26" s="99">
        <f t="shared" si="9"/>
        <v>0</v>
      </c>
      <c r="L26" s="99">
        <f t="shared" si="9"/>
        <v>0</v>
      </c>
      <c r="M26" s="99">
        <f t="shared" si="9"/>
        <v>0</v>
      </c>
      <c r="N26" s="100">
        <f t="shared" si="9"/>
        <v>0</v>
      </c>
      <c r="V26" s="85"/>
    </row>
    <row r="27" spans="1:22" ht="12.75" customHeight="1">
      <c r="B27" s="94" t="s">
        <v>124</v>
      </c>
      <c r="C27" s="85"/>
      <c r="E27" s="85"/>
      <c r="G27" s="128"/>
      <c r="H27" s="154">
        <v>0</v>
      </c>
      <c r="I27" s="99">
        <f t="shared" si="9"/>
        <v>0</v>
      </c>
      <c r="J27" s="99">
        <f t="shared" si="9"/>
        <v>0</v>
      </c>
      <c r="K27" s="99">
        <f t="shared" si="9"/>
        <v>0</v>
      </c>
      <c r="L27" s="99">
        <f t="shared" si="9"/>
        <v>0</v>
      </c>
      <c r="M27" s="99">
        <f t="shared" si="9"/>
        <v>0</v>
      </c>
      <c r="N27" s="100">
        <f t="shared" si="9"/>
        <v>0</v>
      </c>
      <c r="V27" s="85"/>
    </row>
    <row r="28" spans="1:22" ht="12.75" customHeight="1">
      <c r="B28" s="94" t="s">
        <v>125</v>
      </c>
      <c r="C28" s="85"/>
      <c r="E28" s="85"/>
      <c r="G28" s="128"/>
      <c r="H28" s="154">
        <v>0</v>
      </c>
      <c r="I28" s="99">
        <f t="shared" si="9"/>
        <v>0</v>
      </c>
      <c r="J28" s="99">
        <f t="shared" si="9"/>
        <v>0</v>
      </c>
      <c r="K28" s="99">
        <f t="shared" si="9"/>
        <v>0</v>
      </c>
      <c r="L28" s="99">
        <f t="shared" si="9"/>
        <v>0</v>
      </c>
      <c r="M28" s="99">
        <f t="shared" si="9"/>
        <v>0</v>
      </c>
      <c r="N28" s="100">
        <f t="shared" si="9"/>
        <v>0</v>
      </c>
      <c r="V28" s="85"/>
    </row>
    <row r="29" spans="1:22" ht="12.75" customHeight="1">
      <c r="A29" s="155"/>
      <c r="B29" s="94" t="s">
        <v>126</v>
      </c>
      <c r="C29" s="85"/>
      <c r="E29" s="85"/>
      <c r="G29" s="128"/>
      <c r="H29" s="154">
        <v>0</v>
      </c>
      <c r="I29" s="99">
        <f t="shared" si="9"/>
        <v>0</v>
      </c>
      <c r="J29" s="99">
        <f t="shared" si="9"/>
        <v>0</v>
      </c>
      <c r="K29" s="99">
        <f t="shared" si="9"/>
        <v>0</v>
      </c>
      <c r="L29" s="99">
        <f t="shared" si="9"/>
        <v>0</v>
      </c>
      <c r="M29" s="99">
        <f t="shared" si="9"/>
        <v>0</v>
      </c>
      <c r="N29" s="100">
        <f t="shared" si="9"/>
        <v>0</v>
      </c>
      <c r="V29" s="85"/>
    </row>
    <row r="30" spans="1:22" ht="12.75" customHeight="1">
      <c r="B30" s="94" t="s">
        <v>127</v>
      </c>
      <c r="C30" s="85"/>
      <c r="E30" s="85"/>
      <c r="G30" s="128"/>
      <c r="H30" s="154">
        <v>0</v>
      </c>
      <c r="I30" s="99">
        <f t="shared" si="9"/>
        <v>0</v>
      </c>
      <c r="J30" s="99">
        <f t="shared" si="9"/>
        <v>0</v>
      </c>
      <c r="K30" s="99">
        <f t="shared" si="9"/>
        <v>0</v>
      </c>
      <c r="L30" s="99">
        <f t="shared" si="9"/>
        <v>0</v>
      </c>
      <c r="M30" s="99">
        <f t="shared" si="9"/>
        <v>0</v>
      </c>
      <c r="N30" s="100">
        <f t="shared" si="9"/>
        <v>0</v>
      </c>
      <c r="V30" s="85"/>
    </row>
    <row r="31" spans="1:22" ht="12.75" customHeight="1">
      <c r="B31" s="94" t="s">
        <v>128</v>
      </c>
      <c r="C31" s="85"/>
      <c r="E31" s="85"/>
      <c r="G31" s="128"/>
      <c r="H31" s="154">
        <v>0</v>
      </c>
      <c r="I31" s="99">
        <f t="shared" si="9"/>
        <v>0</v>
      </c>
      <c r="J31" s="99">
        <f t="shared" si="9"/>
        <v>0</v>
      </c>
      <c r="K31" s="99">
        <f t="shared" si="9"/>
        <v>0</v>
      </c>
      <c r="L31" s="99">
        <f t="shared" si="9"/>
        <v>0</v>
      </c>
      <c r="M31" s="99">
        <f t="shared" si="9"/>
        <v>0</v>
      </c>
      <c r="N31" s="100">
        <f t="shared" si="9"/>
        <v>0</v>
      </c>
      <c r="V31" s="85"/>
    </row>
    <row r="32" spans="1:22" ht="12.75" customHeight="1">
      <c r="B32" s="94" t="s">
        <v>1</v>
      </c>
      <c r="C32" s="85"/>
      <c r="E32" s="85"/>
      <c r="G32" s="128"/>
      <c r="H32" s="154">
        <v>0</v>
      </c>
      <c r="I32" s="99">
        <f t="shared" si="9"/>
        <v>0</v>
      </c>
      <c r="J32" s="99">
        <f t="shared" si="9"/>
        <v>0</v>
      </c>
      <c r="K32" s="99">
        <f t="shared" si="9"/>
        <v>0</v>
      </c>
      <c r="L32" s="99">
        <f t="shared" si="9"/>
        <v>0</v>
      </c>
      <c r="M32" s="99">
        <f t="shared" si="9"/>
        <v>0</v>
      </c>
      <c r="N32" s="100">
        <f t="shared" si="9"/>
        <v>0</v>
      </c>
      <c r="V32" s="85"/>
    </row>
    <row r="33" spans="1:22" ht="12.75" customHeight="1">
      <c r="B33" s="94" t="s">
        <v>2</v>
      </c>
      <c r="C33" s="85"/>
      <c r="E33" s="85"/>
      <c r="G33" s="128"/>
      <c r="H33" s="154">
        <v>0</v>
      </c>
      <c r="I33" s="99">
        <f t="shared" si="9"/>
        <v>0</v>
      </c>
      <c r="J33" s="99">
        <f t="shared" si="9"/>
        <v>0</v>
      </c>
      <c r="K33" s="99">
        <f t="shared" si="9"/>
        <v>0</v>
      </c>
      <c r="L33" s="99">
        <f t="shared" si="9"/>
        <v>0</v>
      </c>
      <c r="M33" s="99">
        <f t="shared" si="9"/>
        <v>0</v>
      </c>
      <c r="N33" s="100">
        <f t="shared" si="9"/>
        <v>0</v>
      </c>
      <c r="V33" s="85"/>
    </row>
    <row r="34" spans="1:22" ht="12.75" customHeight="1">
      <c r="B34" s="94" t="s">
        <v>129</v>
      </c>
      <c r="C34" s="85"/>
      <c r="E34" s="113"/>
      <c r="G34" s="128"/>
      <c r="H34" s="154">
        <v>0</v>
      </c>
      <c r="I34" s="99">
        <f t="shared" si="9"/>
        <v>0</v>
      </c>
      <c r="J34" s="99">
        <f t="shared" si="9"/>
        <v>0</v>
      </c>
      <c r="K34" s="99">
        <f t="shared" si="9"/>
        <v>0</v>
      </c>
      <c r="L34" s="99">
        <f t="shared" si="9"/>
        <v>0</v>
      </c>
      <c r="M34" s="99">
        <f t="shared" si="9"/>
        <v>0</v>
      </c>
      <c r="N34" s="100">
        <f t="shared" si="9"/>
        <v>0</v>
      </c>
      <c r="V34" s="85"/>
    </row>
    <row r="35" spans="1:22" ht="12.75" customHeight="1">
      <c r="B35" s="156" t="s">
        <v>130</v>
      </c>
      <c r="C35" s="109"/>
      <c r="D35" s="108"/>
      <c r="E35" s="157"/>
      <c r="F35" s="108"/>
      <c r="G35" s="158"/>
      <c r="H35" s="159">
        <v>0</v>
      </c>
      <c r="I35" s="111">
        <f t="shared" si="9"/>
        <v>0</v>
      </c>
      <c r="J35" s="111">
        <f t="shared" si="9"/>
        <v>0</v>
      </c>
      <c r="K35" s="111">
        <f t="shared" si="9"/>
        <v>0</v>
      </c>
      <c r="L35" s="111">
        <f t="shared" si="9"/>
        <v>0</v>
      </c>
      <c r="M35" s="111">
        <f t="shared" si="9"/>
        <v>0</v>
      </c>
      <c r="N35" s="112">
        <f t="shared" si="9"/>
        <v>0</v>
      </c>
      <c r="V35" s="85"/>
    </row>
    <row r="36" spans="1:22" ht="12.75" customHeight="1">
      <c r="B36" s="84" t="s">
        <v>131</v>
      </c>
      <c r="C36" s="85"/>
      <c r="E36" s="113"/>
      <c r="G36" s="128"/>
      <c r="H36" s="114">
        <f t="shared" ref="H36:N36" si="10">SUM(H23:H35)</f>
        <v>0</v>
      </c>
      <c r="I36" s="99">
        <f t="shared" si="10"/>
        <v>0</v>
      </c>
      <c r="J36" s="99">
        <f t="shared" si="10"/>
        <v>0</v>
      </c>
      <c r="K36" s="99">
        <f t="shared" si="10"/>
        <v>0</v>
      </c>
      <c r="L36" s="99">
        <f t="shared" si="10"/>
        <v>0</v>
      </c>
      <c r="M36" s="99">
        <f t="shared" si="10"/>
        <v>0</v>
      </c>
      <c r="N36" s="100">
        <f t="shared" si="10"/>
        <v>0</v>
      </c>
      <c r="V36" s="85"/>
    </row>
    <row r="37" spans="1:22" ht="7.5" customHeight="1">
      <c r="B37" s="84"/>
      <c r="C37" s="85"/>
      <c r="E37" s="113"/>
      <c r="G37" s="128"/>
      <c r="H37" s="160"/>
      <c r="I37" s="161"/>
      <c r="J37" s="161"/>
      <c r="K37" s="161"/>
      <c r="L37" s="161"/>
      <c r="M37" s="161"/>
      <c r="N37" s="162"/>
      <c r="V37" s="85"/>
    </row>
    <row r="38" spans="1:22" ht="12.75" customHeight="1">
      <c r="A38" s="155"/>
      <c r="B38" s="163" t="s">
        <v>132</v>
      </c>
      <c r="C38" s="85"/>
      <c r="E38" s="85"/>
      <c r="G38" s="128"/>
      <c r="H38" s="98">
        <v>0</v>
      </c>
      <c r="I38" s="99">
        <f t="shared" ref="I38:N39" si="11">H38+(H38*$E$22)</f>
        <v>0</v>
      </c>
      <c r="J38" s="99">
        <f t="shared" si="11"/>
        <v>0</v>
      </c>
      <c r="K38" s="99">
        <f t="shared" si="11"/>
        <v>0</v>
      </c>
      <c r="L38" s="99">
        <f t="shared" si="11"/>
        <v>0</v>
      </c>
      <c r="M38" s="99">
        <f t="shared" si="11"/>
        <v>0</v>
      </c>
      <c r="N38" s="100">
        <f t="shared" si="11"/>
        <v>0</v>
      </c>
      <c r="V38" s="85"/>
    </row>
    <row r="39" spans="1:22" ht="12.75" customHeight="1">
      <c r="A39" s="155"/>
      <c r="B39" s="164" t="s">
        <v>133</v>
      </c>
      <c r="C39" s="109"/>
      <c r="D39" s="108"/>
      <c r="E39" s="109"/>
      <c r="F39" s="108"/>
      <c r="G39" s="158"/>
      <c r="H39" s="110">
        <v>0</v>
      </c>
      <c r="I39" s="111">
        <f t="shared" si="11"/>
        <v>0</v>
      </c>
      <c r="J39" s="111">
        <f t="shared" si="11"/>
        <v>0</v>
      </c>
      <c r="K39" s="111">
        <f t="shared" si="11"/>
        <v>0</v>
      </c>
      <c r="L39" s="111">
        <f t="shared" si="11"/>
        <v>0</v>
      </c>
      <c r="M39" s="111">
        <f t="shared" si="11"/>
        <v>0</v>
      </c>
      <c r="N39" s="112">
        <f t="shared" si="11"/>
        <v>0</v>
      </c>
      <c r="V39" s="85"/>
    </row>
    <row r="40" spans="1:22" ht="12.75" customHeight="1">
      <c r="A40" s="155"/>
      <c r="B40" s="84" t="s">
        <v>134</v>
      </c>
      <c r="C40" s="85"/>
      <c r="D40" s="85"/>
      <c r="E40" s="85"/>
      <c r="G40" s="128"/>
      <c r="H40" s="114">
        <f>SUM(H38:H39)</f>
        <v>0</v>
      </c>
      <c r="I40" s="99">
        <f t="shared" ref="I40:N40" si="12">SUM(I38:I39)</f>
        <v>0</v>
      </c>
      <c r="J40" s="99">
        <f t="shared" si="12"/>
        <v>0</v>
      </c>
      <c r="K40" s="99">
        <f t="shared" si="12"/>
        <v>0</v>
      </c>
      <c r="L40" s="99">
        <f t="shared" si="12"/>
        <v>0</v>
      </c>
      <c r="M40" s="99">
        <f t="shared" si="12"/>
        <v>0</v>
      </c>
      <c r="N40" s="100">
        <f t="shared" si="12"/>
        <v>0</v>
      </c>
      <c r="V40" s="85"/>
    </row>
    <row r="41" spans="1:22" ht="7.5" customHeight="1">
      <c r="A41" s="155"/>
      <c r="B41" s="84"/>
      <c r="C41" s="85"/>
      <c r="D41" s="85"/>
      <c r="E41" s="85"/>
      <c r="G41" s="128"/>
      <c r="H41" s="160"/>
      <c r="I41" s="161"/>
      <c r="J41" s="161"/>
      <c r="K41" s="161"/>
      <c r="L41" s="161"/>
      <c r="M41" s="161"/>
      <c r="N41" s="162"/>
      <c r="V41" s="85"/>
    </row>
    <row r="42" spans="1:22" ht="12.75" customHeight="1">
      <c r="B42" s="84" t="s">
        <v>135</v>
      </c>
      <c r="C42" s="85"/>
      <c r="D42" s="95"/>
      <c r="E42" s="85"/>
      <c r="G42" s="128"/>
      <c r="H42" s="154">
        <v>0</v>
      </c>
      <c r="I42" s="99">
        <f t="shared" ref="I42:N42" si="13">H42+(H42*$E$22)</f>
        <v>0</v>
      </c>
      <c r="J42" s="99">
        <f t="shared" si="13"/>
        <v>0</v>
      </c>
      <c r="K42" s="99">
        <f t="shared" si="13"/>
        <v>0</v>
      </c>
      <c r="L42" s="99">
        <f t="shared" si="13"/>
        <v>0</v>
      </c>
      <c r="M42" s="99">
        <f t="shared" si="13"/>
        <v>0</v>
      </c>
      <c r="N42" s="100">
        <f t="shared" si="13"/>
        <v>0</v>
      </c>
      <c r="V42" s="85"/>
    </row>
    <row r="43" spans="1:22" ht="7.5" customHeight="1">
      <c r="B43" s="84"/>
      <c r="C43" s="85"/>
      <c r="D43" s="95"/>
      <c r="E43" s="85"/>
      <c r="G43" s="128"/>
      <c r="H43" s="160"/>
      <c r="I43" s="161"/>
      <c r="J43" s="161"/>
      <c r="K43" s="161"/>
      <c r="L43" s="161"/>
      <c r="M43" s="161"/>
      <c r="N43" s="162"/>
      <c r="V43" s="85"/>
    </row>
    <row r="44" spans="1:22" ht="12.75" customHeight="1" thickBot="1">
      <c r="B44" s="165" t="s">
        <v>136</v>
      </c>
      <c r="C44" s="121"/>
      <c r="D44" s="166"/>
      <c r="E44" s="121"/>
      <c r="F44" s="121"/>
      <c r="G44" s="121"/>
      <c r="H44" s="167"/>
      <c r="I44" s="168">
        <f t="shared" ref="I44:N44" si="14">H44+(H44*$E$22)</f>
        <v>0</v>
      </c>
      <c r="J44" s="168">
        <f t="shared" si="14"/>
        <v>0</v>
      </c>
      <c r="K44" s="168">
        <f t="shared" si="14"/>
        <v>0</v>
      </c>
      <c r="L44" s="168">
        <f t="shared" si="14"/>
        <v>0</v>
      </c>
      <c r="M44" s="168">
        <f t="shared" si="14"/>
        <v>0</v>
      </c>
      <c r="N44" s="169">
        <f t="shared" si="14"/>
        <v>0</v>
      </c>
      <c r="V44" s="85"/>
    </row>
    <row r="45" spans="1:22" ht="12.75" customHeight="1" thickTop="1" thickBot="1">
      <c r="B45" s="142" t="s">
        <v>137</v>
      </c>
      <c r="C45" s="85"/>
      <c r="E45" s="85"/>
      <c r="F45" s="85"/>
      <c r="G45" s="113" t="s">
        <v>110</v>
      </c>
      <c r="H45" s="170">
        <f t="shared" ref="H45:N45" si="15">H36+H40+H42+H44</f>
        <v>0</v>
      </c>
      <c r="I45" s="171">
        <f t="shared" si="15"/>
        <v>0</v>
      </c>
      <c r="J45" s="171">
        <f t="shared" si="15"/>
        <v>0</v>
      </c>
      <c r="K45" s="171">
        <f t="shared" si="15"/>
        <v>0</v>
      </c>
      <c r="L45" s="171">
        <f t="shared" si="15"/>
        <v>0</v>
      </c>
      <c r="M45" s="171">
        <f t="shared" si="15"/>
        <v>0</v>
      </c>
      <c r="N45" s="172">
        <f t="shared" si="15"/>
        <v>0</v>
      </c>
      <c r="V45" s="85"/>
    </row>
    <row r="46" spans="1:22" ht="12.75" customHeight="1" thickBot="1">
      <c r="B46" s="85"/>
      <c r="C46" s="85"/>
      <c r="D46" s="85"/>
      <c r="E46" s="85"/>
      <c r="F46" s="85"/>
      <c r="G46" s="85"/>
      <c r="H46" s="173"/>
      <c r="I46" s="173"/>
      <c r="J46" s="173"/>
      <c r="K46" s="173"/>
      <c r="L46" s="173"/>
      <c r="M46" s="173"/>
      <c r="N46" s="173"/>
      <c r="V46" s="85"/>
    </row>
    <row r="47" spans="1:22" ht="12.75" customHeight="1" thickBot="1">
      <c r="B47" s="142" t="s">
        <v>138</v>
      </c>
      <c r="C47" s="85"/>
      <c r="D47" s="85"/>
      <c r="E47" s="85"/>
      <c r="F47" s="85"/>
      <c r="G47" s="113" t="s">
        <v>110</v>
      </c>
      <c r="H47" s="174">
        <f t="shared" ref="H47:N47" si="16">H19-H45</f>
        <v>0</v>
      </c>
      <c r="I47" s="175">
        <f t="shared" si="16"/>
        <v>0</v>
      </c>
      <c r="J47" s="175">
        <f t="shared" si="16"/>
        <v>0</v>
      </c>
      <c r="K47" s="175">
        <f t="shared" si="16"/>
        <v>0</v>
      </c>
      <c r="L47" s="175">
        <f t="shared" si="16"/>
        <v>0</v>
      </c>
      <c r="M47" s="175">
        <f t="shared" si="16"/>
        <v>0</v>
      </c>
      <c r="N47" s="176">
        <f t="shared" si="16"/>
        <v>0</v>
      </c>
      <c r="V47" s="85"/>
    </row>
    <row r="48" spans="1:22" ht="12.6" thickBot="1">
      <c r="G48" s="85"/>
      <c r="H48" s="146"/>
      <c r="I48" s="146"/>
      <c r="J48" s="146"/>
      <c r="K48" s="146"/>
      <c r="L48" s="146"/>
      <c r="M48" s="146"/>
      <c r="N48" s="146"/>
      <c r="V48" s="85"/>
    </row>
    <row r="49" spans="2:23" ht="24.6" thickBot="1">
      <c r="B49" s="85" t="s">
        <v>139</v>
      </c>
      <c r="C49" s="85"/>
      <c r="D49" s="177" t="s">
        <v>140</v>
      </c>
      <c r="E49" s="177" t="s">
        <v>141</v>
      </c>
      <c r="F49" s="178" t="s">
        <v>142</v>
      </c>
      <c r="G49" s="85"/>
      <c r="H49" s="146"/>
      <c r="I49" s="146"/>
      <c r="J49" s="146"/>
      <c r="K49" s="146"/>
      <c r="L49" s="146"/>
      <c r="M49" s="146"/>
      <c r="N49" s="146"/>
      <c r="V49" s="85"/>
    </row>
    <row r="50" spans="2:23" ht="12.75" customHeight="1">
      <c r="B50" s="179" t="s">
        <v>143</v>
      </c>
      <c r="C50" s="180"/>
      <c r="D50" s="181"/>
      <c r="E50" s="182"/>
      <c r="F50" s="183"/>
      <c r="G50" s="85"/>
      <c r="H50" s="184"/>
      <c r="I50" s="185">
        <f t="shared" ref="I50:N52" si="17">+H50</f>
        <v>0</v>
      </c>
      <c r="J50" s="185">
        <f t="shared" si="17"/>
        <v>0</v>
      </c>
      <c r="K50" s="185">
        <f t="shared" si="17"/>
        <v>0</v>
      </c>
      <c r="L50" s="185">
        <f t="shared" si="17"/>
        <v>0</v>
      </c>
      <c r="M50" s="185">
        <f t="shared" si="17"/>
        <v>0</v>
      </c>
      <c r="N50" s="186">
        <f t="shared" si="17"/>
        <v>0</v>
      </c>
      <c r="V50" s="85"/>
    </row>
    <row r="51" spans="2:23" ht="12.75" customHeight="1">
      <c r="B51" s="187" t="s">
        <v>143</v>
      </c>
      <c r="C51" s="188"/>
      <c r="D51" s="181"/>
      <c r="E51" s="182"/>
      <c r="F51" s="183"/>
      <c r="G51" s="85"/>
      <c r="H51" s="189"/>
      <c r="I51" s="190">
        <f t="shared" si="17"/>
        <v>0</v>
      </c>
      <c r="J51" s="190">
        <f t="shared" si="17"/>
        <v>0</v>
      </c>
      <c r="K51" s="190">
        <f t="shared" si="17"/>
        <v>0</v>
      </c>
      <c r="L51" s="190">
        <f t="shared" si="17"/>
        <v>0</v>
      </c>
      <c r="M51" s="190">
        <f t="shared" si="17"/>
        <v>0</v>
      </c>
      <c r="N51" s="191">
        <f t="shared" si="17"/>
        <v>0</v>
      </c>
      <c r="V51" s="85"/>
    </row>
    <row r="52" spans="2:23" ht="12.75" customHeight="1" thickBot="1">
      <c r="B52" s="192" t="s">
        <v>143</v>
      </c>
      <c r="C52" s="193"/>
      <c r="D52" s="194"/>
      <c r="E52" s="195"/>
      <c r="F52" s="196"/>
      <c r="G52" s="197"/>
      <c r="H52" s="198"/>
      <c r="I52" s="199">
        <f t="shared" si="17"/>
        <v>0</v>
      </c>
      <c r="J52" s="199">
        <f t="shared" si="17"/>
        <v>0</v>
      </c>
      <c r="K52" s="199">
        <f t="shared" si="17"/>
        <v>0</v>
      </c>
      <c r="L52" s="199">
        <f t="shared" si="17"/>
        <v>0</v>
      </c>
      <c r="M52" s="199">
        <f t="shared" si="17"/>
        <v>0</v>
      </c>
      <c r="N52" s="200">
        <f t="shared" si="17"/>
        <v>0</v>
      </c>
      <c r="V52" s="85"/>
    </row>
    <row r="53" spans="2:23" ht="12.75" customHeight="1" thickTop="1" thickBot="1">
      <c r="B53" s="142" t="s">
        <v>144</v>
      </c>
      <c r="C53" s="85"/>
      <c r="D53" s="85"/>
      <c r="E53" s="85"/>
      <c r="G53" s="113" t="s">
        <v>110</v>
      </c>
      <c r="H53" s="201">
        <f t="shared" ref="H53:N53" si="18">SUM(H50:H52)</f>
        <v>0</v>
      </c>
      <c r="I53" s="202">
        <f t="shared" si="18"/>
        <v>0</v>
      </c>
      <c r="J53" s="202">
        <f t="shared" si="18"/>
        <v>0</v>
      </c>
      <c r="K53" s="202">
        <f t="shared" si="18"/>
        <v>0</v>
      </c>
      <c r="L53" s="202">
        <f t="shared" si="18"/>
        <v>0</v>
      </c>
      <c r="M53" s="202">
        <f t="shared" si="18"/>
        <v>0</v>
      </c>
      <c r="N53" s="203">
        <f t="shared" si="18"/>
        <v>0</v>
      </c>
      <c r="V53" s="85"/>
    </row>
    <row r="54" spans="2:23" ht="12.75" customHeight="1" thickBot="1">
      <c r="B54" s="142"/>
      <c r="C54" s="85"/>
      <c r="D54" s="85"/>
      <c r="E54" s="85"/>
      <c r="G54" s="113"/>
      <c r="H54" s="204"/>
      <c r="I54" s="205"/>
      <c r="J54" s="205"/>
      <c r="K54" s="205"/>
      <c r="L54" s="205"/>
      <c r="M54" s="205"/>
      <c r="N54" s="206"/>
      <c r="V54" s="85"/>
    </row>
    <row r="55" spans="2:23" ht="12.75" customHeight="1">
      <c r="B55" s="142" t="s">
        <v>145</v>
      </c>
      <c r="C55" s="85"/>
      <c r="D55" s="85"/>
      <c r="E55" s="85"/>
      <c r="G55" s="113" t="s">
        <v>110</v>
      </c>
      <c r="H55" s="207">
        <f t="shared" ref="H55:N55" si="19">H47-H53</f>
        <v>0</v>
      </c>
      <c r="I55" s="208">
        <f t="shared" si="19"/>
        <v>0</v>
      </c>
      <c r="J55" s="208">
        <f t="shared" si="19"/>
        <v>0</v>
      </c>
      <c r="K55" s="208">
        <f t="shared" si="19"/>
        <v>0</v>
      </c>
      <c r="L55" s="208">
        <f t="shared" si="19"/>
        <v>0</v>
      </c>
      <c r="M55" s="208">
        <f t="shared" si="19"/>
        <v>0</v>
      </c>
      <c r="N55" s="209">
        <f t="shared" si="19"/>
        <v>0</v>
      </c>
      <c r="V55" s="85"/>
    </row>
    <row r="56" spans="2:23" ht="12.75" customHeight="1" thickBot="1">
      <c r="B56" s="142" t="s">
        <v>146</v>
      </c>
      <c r="C56" s="85"/>
      <c r="D56" s="85"/>
      <c r="E56" s="85"/>
      <c r="G56" s="85"/>
      <c r="H56" s="210" t="e">
        <f>+H47/H53</f>
        <v>#DIV/0!</v>
      </c>
      <c r="I56" s="211" t="e">
        <f t="shared" ref="I56:N56" si="20">+I47/I53</f>
        <v>#DIV/0!</v>
      </c>
      <c r="J56" s="211" t="e">
        <f t="shared" si="20"/>
        <v>#DIV/0!</v>
      </c>
      <c r="K56" s="211" t="e">
        <f t="shared" si="20"/>
        <v>#DIV/0!</v>
      </c>
      <c r="L56" s="211" t="e">
        <f t="shared" si="20"/>
        <v>#DIV/0!</v>
      </c>
      <c r="M56" s="211" t="e">
        <f t="shared" si="20"/>
        <v>#DIV/0!</v>
      </c>
      <c r="N56" s="212" t="e">
        <f t="shared" si="20"/>
        <v>#DIV/0!</v>
      </c>
      <c r="V56" s="85"/>
    </row>
    <row r="57" spans="2:23" ht="12.75" customHeight="1">
      <c r="B57" s="85"/>
      <c r="C57" s="85"/>
      <c r="D57" s="85"/>
      <c r="E57" s="85"/>
      <c r="F57" s="85"/>
      <c r="G57" s="85"/>
      <c r="H57" s="85"/>
      <c r="I57" s="85"/>
      <c r="J57" s="85"/>
      <c r="K57" s="85"/>
      <c r="L57" s="85"/>
      <c r="M57" s="85"/>
      <c r="N57" s="85"/>
      <c r="V57" s="85"/>
    </row>
    <row r="58" spans="2:23" ht="12.75" customHeight="1">
      <c r="B58" s="85"/>
      <c r="C58" s="85"/>
      <c r="D58" s="85"/>
      <c r="E58" s="85"/>
      <c r="F58" s="85"/>
      <c r="G58" s="85"/>
      <c r="H58" s="85"/>
      <c r="I58" s="85"/>
      <c r="J58" s="85"/>
      <c r="K58" s="85"/>
      <c r="L58" s="85"/>
      <c r="M58" s="85"/>
      <c r="N58" s="85"/>
      <c r="O58" s="85"/>
      <c r="W58" s="85"/>
    </row>
    <row r="59" spans="2:23" ht="12.75" customHeight="1" thickBot="1">
      <c r="B59" s="85"/>
      <c r="C59" s="85"/>
      <c r="D59" s="85"/>
      <c r="E59" s="85"/>
      <c r="F59" s="85"/>
      <c r="G59" s="85"/>
      <c r="H59" s="85"/>
      <c r="I59" s="85"/>
      <c r="J59" s="85"/>
      <c r="K59" s="85"/>
      <c r="L59" s="85"/>
      <c r="M59" s="85"/>
      <c r="N59" s="85"/>
      <c r="O59" s="85"/>
      <c r="W59" s="85"/>
    </row>
    <row r="60" spans="2:23" ht="12.6" thickBot="1">
      <c r="B60" s="85" t="s">
        <v>94</v>
      </c>
      <c r="C60" s="85"/>
      <c r="D60" s="85"/>
      <c r="E60" s="85"/>
      <c r="F60" s="90"/>
      <c r="G60" s="213" t="s">
        <v>147</v>
      </c>
      <c r="H60" s="214" t="s">
        <v>148</v>
      </c>
      <c r="I60" s="215" t="s">
        <v>149</v>
      </c>
      <c r="J60" s="215" t="s">
        <v>150</v>
      </c>
      <c r="K60" s="215" t="s">
        <v>151</v>
      </c>
      <c r="L60" s="215" t="s">
        <v>152</v>
      </c>
      <c r="M60" s="215" t="s">
        <v>153</v>
      </c>
      <c r="N60" s="216" t="s">
        <v>154</v>
      </c>
      <c r="W60" s="85"/>
    </row>
    <row r="61" spans="2:23" ht="12.75" customHeight="1">
      <c r="B61" s="89" t="s">
        <v>102</v>
      </c>
      <c r="C61" s="85"/>
      <c r="D61" s="85"/>
      <c r="E61" s="85"/>
      <c r="F61" s="90"/>
      <c r="G61" s="91"/>
      <c r="H61" s="92"/>
      <c r="I61" s="92"/>
      <c r="J61" s="92"/>
      <c r="K61" s="92"/>
      <c r="L61" s="92"/>
      <c r="M61" s="92"/>
      <c r="N61" s="93"/>
      <c r="P61" s="85"/>
      <c r="W61" s="85"/>
    </row>
    <row r="62" spans="2:23" ht="12.75" customHeight="1">
      <c r="B62" s="94" t="s">
        <v>104</v>
      </c>
      <c r="E62" s="95"/>
      <c r="F62" s="217"/>
      <c r="G62" s="218">
        <f>N5+(N5*$F$5)</f>
        <v>0</v>
      </c>
      <c r="H62" s="99">
        <f>G62+(G62*$F$5)</f>
        <v>0</v>
      </c>
      <c r="I62" s="99">
        <f t="shared" ref="I62:N62" si="21">+H62+(H62*$F$5)</f>
        <v>0</v>
      </c>
      <c r="J62" s="99">
        <f t="shared" si="21"/>
        <v>0</v>
      </c>
      <c r="K62" s="99">
        <f t="shared" si="21"/>
        <v>0</v>
      </c>
      <c r="L62" s="99">
        <f t="shared" si="21"/>
        <v>0</v>
      </c>
      <c r="M62" s="99">
        <f t="shared" si="21"/>
        <v>0</v>
      </c>
      <c r="N62" s="100">
        <f t="shared" si="21"/>
        <v>0</v>
      </c>
      <c r="P62" s="82"/>
      <c r="W62" s="85"/>
    </row>
    <row r="63" spans="2:23" ht="12.75" customHeight="1">
      <c r="B63" s="94" t="s">
        <v>106</v>
      </c>
      <c r="E63" s="95"/>
      <c r="G63" s="218">
        <f>N6+(N6*$F$5)</f>
        <v>0</v>
      </c>
      <c r="H63" s="99">
        <f>G63+(G63*$F$5)</f>
        <v>0</v>
      </c>
      <c r="I63" s="99">
        <f t="shared" ref="I63:N63" si="22">H63+(H63*$F$5)</f>
        <v>0</v>
      </c>
      <c r="J63" s="99">
        <f t="shared" si="22"/>
        <v>0</v>
      </c>
      <c r="K63" s="99">
        <f t="shared" si="22"/>
        <v>0</v>
      </c>
      <c r="L63" s="99">
        <f t="shared" si="22"/>
        <v>0</v>
      </c>
      <c r="M63" s="99">
        <f t="shared" si="22"/>
        <v>0</v>
      </c>
      <c r="N63" s="100">
        <f t="shared" si="22"/>
        <v>0</v>
      </c>
      <c r="P63" s="82"/>
      <c r="W63" s="85"/>
    </row>
    <row r="64" spans="2:23" ht="12.75" customHeight="1">
      <c r="B64" s="101" t="s">
        <v>107</v>
      </c>
      <c r="C64" s="102"/>
      <c r="D64" s="102"/>
      <c r="E64" s="95"/>
      <c r="G64" s="98">
        <v>0</v>
      </c>
      <c r="H64" s="103">
        <v>0</v>
      </c>
      <c r="I64" s="103">
        <v>0</v>
      </c>
      <c r="J64" s="103">
        <v>0</v>
      </c>
      <c r="K64" s="103">
        <v>0</v>
      </c>
      <c r="L64" s="103">
        <v>0</v>
      </c>
      <c r="M64" s="103">
        <v>0</v>
      </c>
      <c r="N64" s="104">
        <v>0</v>
      </c>
      <c r="W64" s="85"/>
    </row>
    <row r="65" spans="2:23" ht="12.75" customHeight="1">
      <c r="B65" s="101" t="s">
        <v>108</v>
      </c>
      <c r="C65" s="102"/>
      <c r="D65" s="102"/>
      <c r="E65" s="95"/>
      <c r="G65" s="219">
        <f>N8+(N8*$F$5)</f>
        <v>0</v>
      </c>
      <c r="H65" s="99">
        <f>G65+(G65*$F$5)</f>
        <v>0</v>
      </c>
      <c r="I65" s="99">
        <f t="shared" ref="I65:N66" si="23">H65+(H65*$F$5)</f>
        <v>0</v>
      </c>
      <c r="J65" s="99">
        <f t="shared" si="23"/>
        <v>0</v>
      </c>
      <c r="K65" s="99">
        <f t="shared" si="23"/>
        <v>0</v>
      </c>
      <c r="L65" s="99">
        <f t="shared" si="23"/>
        <v>0</v>
      </c>
      <c r="M65" s="99">
        <f t="shared" si="23"/>
        <v>0</v>
      </c>
      <c r="N65" s="100">
        <f t="shared" si="23"/>
        <v>0</v>
      </c>
      <c r="W65" s="85"/>
    </row>
    <row r="66" spans="2:23" ht="12.75" customHeight="1">
      <c r="B66" s="105" t="s">
        <v>108</v>
      </c>
      <c r="C66" s="106"/>
      <c r="D66" s="106"/>
      <c r="E66" s="107"/>
      <c r="F66" s="108"/>
      <c r="G66" s="220">
        <f>N9+(N9*$F$5)</f>
        <v>0</v>
      </c>
      <c r="H66" s="111">
        <f>G66+(G66*$F$5)</f>
        <v>0</v>
      </c>
      <c r="I66" s="111">
        <f t="shared" si="23"/>
        <v>0</v>
      </c>
      <c r="J66" s="111">
        <f t="shared" si="23"/>
        <v>0</v>
      </c>
      <c r="K66" s="111">
        <f t="shared" si="23"/>
        <v>0</v>
      </c>
      <c r="L66" s="111">
        <f t="shared" si="23"/>
        <v>0</v>
      </c>
      <c r="M66" s="111">
        <f t="shared" si="23"/>
        <v>0</v>
      </c>
      <c r="N66" s="112">
        <f t="shared" si="23"/>
        <v>0</v>
      </c>
      <c r="W66" s="85"/>
    </row>
    <row r="67" spans="2:23" ht="12.75" customHeight="1">
      <c r="B67" s="85" t="s">
        <v>109</v>
      </c>
      <c r="C67" s="85"/>
      <c r="D67" s="85"/>
      <c r="E67" s="85"/>
      <c r="F67" s="113" t="s">
        <v>110</v>
      </c>
      <c r="G67" s="221">
        <f>SUM(G62:G66)</f>
        <v>0</v>
      </c>
      <c r="H67" s="128">
        <f t="shared" ref="H67:N67" si="24">SUM(H62:H66)</f>
        <v>0</v>
      </c>
      <c r="I67" s="128">
        <f t="shared" si="24"/>
        <v>0</v>
      </c>
      <c r="J67" s="128">
        <f t="shared" si="24"/>
        <v>0</v>
      </c>
      <c r="K67" s="128">
        <f t="shared" si="24"/>
        <v>0</v>
      </c>
      <c r="L67" s="128">
        <f t="shared" si="24"/>
        <v>0</v>
      </c>
      <c r="M67" s="128">
        <f t="shared" si="24"/>
        <v>0</v>
      </c>
      <c r="N67" s="129">
        <f t="shared" si="24"/>
        <v>0</v>
      </c>
      <c r="W67" s="85"/>
    </row>
    <row r="68" spans="2:23" ht="7.5" customHeight="1">
      <c r="B68" s="85"/>
      <c r="C68" s="85"/>
      <c r="D68" s="85"/>
      <c r="E68" s="85"/>
      <c r="G68" s="115"/>
      <c r="H68" s="116"/>
      <c r="I68" s="116"/>
      <c r="J68" s="116"/>
      <c r="K68" s="116"/>
      <c r="L68" s="116"/>
      <c r="M68" s="116"/>
      <c r="N68" s="117"/>
      <c r="W68" s="85"/>
    </row>
    <row r="69" spans="2:23" ht="12.75" customHeight="1">
      <c r="B69" s="85" t="s">
        <v>111</v>
      </c>
      <c r="C69" s="85"/>
      <c r="D69" s="85"/>
      <c r="E69" s="85"/>
      <c r="G69" s="118">
        <v>0</v>
      </c>
      <c r="H69" s="119">
        <v>0</v>
      </c>
      <c r="I69" s="119">
        <v>0</v>
      </c>
      <c r="J69" s="119">
        <v>0</v>
      </c>
      <c r="K69" s="119">
        <v>0</v>
      </c>
      <c r="L69" s="119">
        <v>0</v>
      </c>
      <c r="M69" s="119">
        <v>0</v>
      </c>
      <c r="N69" s="120">
        <v>0</v>
      </c>
      <c r="W69" s="85"/>
    </row>
    <row r="70" spans="2:23" ht="7.5" customHeight="1">
      <c r="B70" s="85"/>
      <c r="C70" s="85"/>
      <c r="D70" s="85"/>
      <c r="E70" s="85"/>
      <c r="G70" s="115"/>
      <c r="H70" s="116"/>
      <c r="I70" s="116"/>
      <c r="J70" s="116"/>
      <c r="K70" s="116"/>
      <c r="L70" s="116"/>
      <c r="M70" s="116"/>
      <c r="N70" s="117"/>
      <c r="W70" s="85"/>
    </row>
    <row r="71" spans="2:23" ht="12.75" customHeight="1" thickBot="1">
      <c r="B71" s="121" t="s">
        <v>112</v>
      </c>
      <c r="C71" s="121"/>
      <c r="D71" s="121"/>
      <c r="E71" s="121"/>
      <c r="F71" s="122"/>
      <c r="G71" s="222">
        <f>N14+(N14*$F$5)</f>
        <v>0</v>
      </c>
      <c r="H71" s="125">
        <f>G71+(G71*$F$5)</f>
        <v>0</v>
      </c>
      <c r="I71" s="125">
        <f t="shared" ref="I71:N71" si="25">H71+(H71*$F$5)</f>
        <v>0</v>
      </c>
      <c r="J71" s="125">
        <f t="shared" si="25"/>
        <v>0</v>
      </c>
      <c r="K71" s="125">
        <f t="shared" si="25"/>
        <v>0</v>
      </c>
      <c r="L71" s="125">
        <f t="shared" si="25"/>
        <v>0</v>
      </c>
      <c r="M71" s="125">
        <f t="shared" si="25"/>
        <v>0</v>
      </c>
      <c r="N71" s="126">
        <f t="shared" si="25"/>
        <v>0</v>
      </c>
      <c r="W71" s="85"/>
    </row>
    <row r="72" spans="2:23" ht="12.75" customHeight="1" thickTop="1">
      <c r="B72" s="89" t="s">
        <v>113</v>
      </c>
      <c r="C72" s="85"/>
      <c r="D72" s="85"/>
      <c r="E72" s="85"/>
      <c r="F72" s="90" t="s">
        <v>110</v>
      </c>
      <c r="G72" s="218">
        <f>SUM(G71,G69,G67)</f>
        <v>0</v>
      </c>
      <c r="H72" s="128">
        <f t="shared" ref="H72:N72" si="26">SUM(H71,H69,H67)</f>
        <v>0</v>
      </c>
      <c r="I72" s="128">
        <f t="shared" si="26"/>
        <v>0</v>
      </c>
      <c r="J72" s="128">
        <f t="shared" si="26"/>
        <v>0</v>
      </c>
      <c r="K72" s="128">
        <f t="shared" si="26"/>
        <v>0</v>
      </c>
      <c r="L72" s="128">
        <f t="shared" si="26"/>
        <v>0</v>
      </c>
      <c r="M72" s="128">
        <f t="shared" si="26"/>
        <v>0</v>
      </c>
      <c r="N72" s="129">
        <f t="shared" si="26"/>
        <v>0</v>
      </c>
      <c r="W72" s="85"/>
    </row>
    <row r="73" spans="2:23" ht="7.5" customHeight="1">
      <c r="B73" s="89"/>
      <c r="C73" s="85"/>
      <c r="D73" s="85"/>
      <c r="E73" s="85"/>
      <c r="G73" s="115"/>
      <c r="H73" s="116"/>
      <c r="I73" s="116"/>
      <c r="J73" s="116"/>
      <c r="K73" s="116"/>
      <c r="L73" s="116"/>
      <c r="M73" s="116"/>
      <c r="N73" s="117"/>
      <c r="W73" s="85"/>
    </row>
    <row r="74" spans="2:23" ht="12.75" customHeight="1">
      <c r="B74" s="130" t="s">
        <v>114</v>
      </c>
      <c r="C74" s="85"/>
      <c r="D74" s="85"/>
      <c r="E74" s="131"/>
      <c r="F74" s="217"/>
      <c r="G74" s="132">
        <f t="shared" ref="G74:N74" si="27">-G67*$F$17</f>
        <v>0</v>
      </c>
      <c r="H74" s="133">
        <f t="shared" si="27"/>
        <v>0</v>
      </c>
      <c r="I74" s="133">
        <f t="shared" si="27"/>
        <v>0</v>
      </c>
      <c r="J74" s="133">
        <f t="shared" si="27"/>
        <v>0</v>
      </c>
      <c r="K74" s="133">
        <f t="shared" si="27"/>
        <v>0</v>
      </c>
      <c r="L74" s="133">
        <f t="shared" si="27"/>
        <v>0</v>
      </c>
      <c r="M74" s="133">
        <f t="shared" si="27"/>
        <v>0</v>
      </c>
      <c r="N74" s="134">
        <f t="shared" si="27"/>
        <v>0</v>
      </c>
      <c r="W74" s="85"/>
    </row>
    <row r="75" spans="2:23" ht="12.75" customHeight="1" thickBot="1">
      <c r="B75" s="135" t="s">
        <v>116</v>
      </c>
      <c r="C75" s="121"/>
      <c r="D75" s="121"/>
      <c r="E75" s="136"/>
      <c r="F75" s="223"/>
      <c r="G75" s="139">
        <f>-G71*$F$18</f>
        <v>0</v>
      </c>
      <c r="H75" s="140">
        <f>-H71*$F$18</f>
        <v>0</v>
      </c>
      <c r="I75" s="140">
        <f t="shared" ref="I75:N75" si="28">-I71*$F$18</f>
        <v>0</v>
      </c>
      <c r="J75" s="140">
        <f t="shared" si="28"/>
        <v>0</v>
      </c>
      <c r="K75" s="140">
        <f t="shared" si="28"/>
        <v>0</v>
      </c>
      <c r="L75" s="140">
        <f t="shared" si="28"/>
        <v>0</v>
      </c>
      <c r="M75" s="140">
        <f t="shared" si="28"/>
        <v>0</v>
      </c>
      <c r="N75" s="141">
        <f t="shared" si="28"/>
        <v>0</v>
      </c>
      <c r="W75" s="85"/>
    </row>
    <row r="76" spans="2:23" ht="13.2" thickTop="1" thickBot="1">
      <c r="B76" s="142" t="s">
        <v>117</v>
      </c>
      <c r="C76" s="85"/>
      <c r="D76" s="85"/>
      <c r="E76" s="85"/>
      <c r="F76" s="113" t="s">
        <v>110</v>
      </c>
      <c r="G76" s="143">
        <f>SUM(G72,G74,G75)</f>
        <v>0</v>
      </c>
      <c r="H76" s="224">
        <f t="shared" ref="H76:N76" si="29">SUM(H72,H74,H75)</f>
        <v>0</v>
      </c>
      <c r="I76" s="144">
        <f t="shared" si="29"/>
        <v>0</v>
      </c>
      <c r="J76" s="144">
        <f t="shared" si="29"/>
        <v>0</v>
      </c>
      <c r="K76" s="144">
        <f t="shared" si="29"/>
        <v>0</v>
      </c>
      <c r="L76" s="144">
        <f t="shared" si="29"/>
        <v>0</v>
      </c>
      <c r="M76" s="144">
        <f t="shared" si="29"/>
        <v>0</v>
      </c>
      <c r="N76" s="145">
        <f t="shared" si="29"/>
        <v>0</v>
      </c>
      <c r="W76" s="85"/>
    </row>
    <row r="77" spans="2:23" ht="12.75" customHeight="1">
      <c r="C77" s="85"/>
      <c r="D77" s="85"/>
      <c r="E77" s="85"/>
      <c r="F77" s="85"/>
      <c r="G77" s="113"/>
      <c r="H77" s="146"/>
      <c r="I77" s="146"/>
      <c r="J77" s="146"/>
      <c r="K77" s="146"/>
      <c r="L77" s="146"/>
      <c r="M77" s="146"/>
      <c r="N77" s="146"/>
      <c r="W77" s="85"/>
    </row>
    <row r="78" spans="2:23" ht="12.75" customHeight="1">
      <c r="B78" s="85" t="s">
        <v>118</v>
      </c>
      <c r="C78" s="85"/>
      <c r="D78" s="85"/>
      <c r="E78" s="147"/>
      <c r="F78" s="148"/>
      <c r="G78" s="85"/>
      <c r="H78" s="146"/>
      <c r="I78" s="146"/>
      <c r="J78" s="146"/>
      <c r="K78" s="146"/>
      <c r="L78" s="146"/>
      <c r="M78" s="146"/>
      <c r="N78" s="146"/>
      <c r="W78" s="85"/>
    </row>
    <row r="79" spans="2:23" ht="12.75" customHeight="1" thickBot="1">
      <c r="B79" s="89" t="s">
        <v>119</v>
      </c>
      <c r="D79" s="85"/>
      <c r="E79" s="217"/>
      <c r="F79" s="147"/>
      <c r="I79" s="146"/>
      <c r="J79" s="146"/>
      <c r="K79" s="146"/>
      <c r="L79" s="146"/>
      <c r="M79" s="146"/>
      <c r="N79" s="146"/>
      <c r="W79" s="85"/>
    </row>
    <row r="80" spans="2:23" ht="12.75" customHeight="1">
      <c r="B80" s="94" t="s">
        <v>120</v>
      </c>
      <c r="C80" s="85"/>
      <c r="F80" s="128"/>
      <c r="G80" s="225">
        <f>N23+(N23*$E$22)</f>
        <v>0</v>
      </c>
      <c r="H80" s="226">
        <f>G80+(G80*$E$22)</f>
        <v>0</v>
      </c>
      <c r="I80" s="226">
        <f t="shared" ref="I80:N80" si="30">H80+(H80*$E$22)</f>
        <v>0</v>
      </c>
      <c r="J80" s="226">
        <f t="shared" si="30"/>
        <v>0</v>
      </c>
      <c r="K80" s="226">
        <f t="shared" si="30"/>
        <v>0</v>
      </c>
      <c r="L80" s="226">
        <f t="shared" si="30"/>
        <v>0</v>
      </c>
      <c r="M80" s="226">
        <f t="shared" si="30"/>
        <v>0</v>
      </c>
      <c r="N80" s="227">
        <f t="shared" si="30"/>
        <v>0</v>
      </c>
      <c r="W80" s="85"/>
    </row>
    <row r="81" spans="1:23" ht="12.75" customHeight="1">
      <c r="B81" s="94" t="s">
        <v>121</v>
      </c>
      <c r="C81" s="85"/>
      <c r="E81" s="85"/>
      <c r="F81" s="128"/>
      <c r="G81" s="228">
        <f t="shared" ref="G81:G92" si="31">N24+(N24*$E$22)</f>
        <v>0</v>
      </c>
      <c r="H81" s="229">
        <f t="shared" ref="H81:N92" si="32">G81+(G81*$E$22)</f>
        <v>0</v>
      </c>
      <c r="I81" s="229">
        <f t="shared" si="32"/>
        <v>0</v>
      </c>
      <c r="J81" s="229">
        <f t="shared" si="32"/>
        <v>0</v>
      </c>
      <c r="K81" s="229">
        <f t="shared" si="32"/>
        <v>0</v>
      </c>
      <c r="L81" s="229">
        <f t="shared" si="32"/>
        <v>0</v>
      </c>
      <c r="M81" s="229">
        <f t="shared" si="32"/>
        <v>0</v>
      </c>
      <c r="N81" s="230">
        <f t="shared" si="32"/>
        <v>0</v>
      </c>
      <c r="W81" s="85"/>
    </row>
    <row r="82" spans="1:23" ht="12.75" customHeight="1">
      <c r="B82" s="94" t="s">
        <v>122</v>
      </c>
      <c r="C82" s="85"/>
      <c r="E82" s="85"/>
      <c r="F82" s="128"/>
      <c r="G82" s="228">
        <f t="shared" si="31"/>
        <v>0</v>
      </c>
      <c r="H82" s="229">
        <f t="shared" si="32"/>
        <v>0</v>
      </c>
      <c r="I82" s="229">
        <f t="shared" si="32"/>
        <v>0</v>
      </c>
      <c r="J82" s="229">
        <f t="shared" si="32"/>
        <v>0</v>
      </c>
      <c r="K82" s="229">
        <f t="shared" si="32"/>
        <v>0</v>
      </c>
      <c r="L82" s="229">
        <f t="shared" si="32"/>
        <v>0</v>
      </c>
      <c r="M82" s="229">
        <f t="shared" si="32"/>
        <v>0</v>
      </c>
      <c r="N82" s="230">
        <f t="shared" si="32"/>
        <v>0</v>
      </c>
      <c r="W82" s="85"/>
    </row>
    <row r="83" spans="1:23" ht="12.75" customHeight="1">
      <c r="B83" s="94" t="s">
        <v>123</v>
      </c>
      <c r="C83" s="85"/>
      <c r="E83" s="85"/>
      <c r="F83" s="128"/>
      <c r="G83" s="228">
        <f t="shared" si="31"/>
        <v>0</v>
      </c>
      <c r="H83" s="229">
        <f t="shared" si="32"/>
        <v>0</v>
      </c>
      <c r="I83" s="229">
        <f t="shared" si="32"/>
        <v>0</v>
      </c>
      <c r="J83" s="229">
        <f t="shared" si="32"/>
        <v>0</v>
      </c>
      <c r="K83" s="229">
        <f t="shared" si="32"/>
        <v>0</v>
      </c>
      <c r="L83" s="229">
        <f t="shared" si="32"/>
        <v>0</v>
      </c>
      <c r="M83" s="229">
        <f t="shared" si="32"/>
        <v>0</v>
      </c>
      <c r="N83" s="230">
        <f t="shared" si="32"/>
        <v>0</v>
      </c>
      <c r="W83" s="85"/>
    </row>
    <row r="84" spans="1:23" ht="12.75" customHeight="1">
      <c r="B84" s="94" t="s">
        <v>124</v>
      </c>
      <c r="C84" s="85"/>
      <c r="E84" s="85"/>
      <c r="F84" s="128"/>
      <c r="G84" s="228">
        <f t="shared" si="31"/>
        <v>0</v>
      </c>
      <c r="H84" s="229">
        <f>G84+(G84*$E$22)</f>
        <v>0</v>
      </c>
      <c r="I84" s="229">
        <f t="shared" si="32"/>
        <v>0</v>
      </c>
      <c r="J84" s="229">
        <f t="shared" si="32"/>
        <v>0</v>
      </c>
      <c r="K84" s="229">
        <f t="shared" si="32"/>
        <v>0</v>
      </c>
      <c r="L84" s="229">
        <f t="shared" si="32"/>
        <v>0</v>
      </c>
      <c r="M84" s="229">
        <f t="shared" si="32"/>
        <v>0</v>
      </c>
      <c r="N84" s="230">
        <f t="shared" si="32"/>
        <v>0</v>
      </c>
      <c r="W84" s="85"/>
    </row>
    <row r="85" spans="1:23" ht="12.75" customHeight="1">
      <c r="B85" s="94" t="s">
        <v>125</v>
      </c>
      <c r="C85" s="85"/>
      <c r="E85" s="85"/>
      <c r="F85" s="128"/>
      <c r="G85" s="228">
        <f t="shared" si="31"/>
        <v>0</v>
      </c>
      <c r="H85" s="229">
        <f t="shared" si="32"/>
        <v>0</v>
      </c>
      <c r="I85" s="229">
        <f t="shared" si="32"/>
        <v>0</v>
      </c>
      <c r="J85" s="229">
        <f t="shared" si="32"/>
        <v>0</v>
      </c>
      <c r="K85" s="229">
        <f t="shared" si="32"/>
        <v>0</v>
      </c>
      <c r="L85" s="229">
        <f t="shared" si="32"/>
        <v>0</v>
      </c>
      <c r="M85" s="229">
        <f t="shared" si="32"/>
        <v>0</v>
      </c>
      <c r="N85" s="230">
        <f t="shared" si="32"/>
        <v>0</v>
      </c>
      <c r="W85" s="85"/>
    </row>
    <row r="86" spans="1:23" ht="12.75" customHeight="1">
      <c r="B86" s="94" t="s">
        <v>126</v>
      </c>
      <c r="C86" s="85"/>
      <c r="E86" s="85"/>
      <c r="F86" s="128"/>
      <c r="G86" s="228">
        <f t="shared" si="31"/>
        <v>0</v>
      </c>
      <c r="H86" s="229">
        <f t="shared" si="32"/>
        <v>0</v>
      </c>
      <c r="I86" s="229">
        <f t="shared" si="32"/>
        <v>0</v>
      </c>
      <c r="J86" s="229">
        <f t="shared" si="32"/>
        <v>0</v>
      </c>
      <c r="K86" s="229">
        <f>J86+(J86*$E$22)</f>
        <v>0</v>
      </c>
      <c r="L86" s="229">
        <f t="shared" si="32"/>
        <v>0</v>
      </c>
      <c r="M86" s="229">
        <f t="shared" si="32"/>
        <v>0</v>
      </c>
      <c r="N86" s="230">
        <f t="shared" si="32"/>
        <v>0</v>
      </c>
      <c r="W86" s="85"/>
    </row>
    <row r="87" spans="1:23" ht="12.75" customHeight="1">
      <c r="B87" s="94" t="s">
        <v>127</v>
      </c>
      <c r="C87" s="85"/>
      <c r="E87" s="85"/>
      <c r="F87" s="128"/>
      <c r="G87" s="228">
        <f t="shared" si="31"/>
        <v>0</v>
      </c>
      <c r="H87" s="229">
        <f t="shared" si="32"/>
        <v>0</v>
      </c>
      <c r="I87" s="229">
        <f>H87+(H87*$E$22)</f>
        <v>0</v>
      </c>
      <c r="J87" s="229">
        <f t="shared" si="32"/>
        <v>0</v>
      </c>
      <c r="K87" s="229">
        <f t="shared" si="32"/>
        <v>0</v>
      </c>
      <c r="L87" s="229">
        <f t="shared" si="32"/>
        <v>0</v>
      </c>
      <c r="M87" s="229">
        <f>L87+(L87*$E$22)</f>
        <v>0</v>
      </c>
      <c r="N87" s="230">
        <f t="shared" si="32"/>
        <v>0</v>
      </c>
      <c r="W87" s="85"/>
    </row>
    <row r="88" spans="1:23" ht="12.75" customHeight="1">
      <c r="B88" s="94" t="s">
        <v>128</v>
      </c>
      <c r="C88" s="85"/>
      <c r="E88" s="85"/>
      <c r="F88" s="128"/>
      <c r="G88" s="228">
        <f t="shared" si="31"/>
        <v>0</v>
      </c>
      <c r="H88" s="229">
        <f t="shared" si="32"/>
        <v>0</v>
      </c>
      <c r="I88" s="229">
        <f t="shared" si="32"/>
        <v>0</v>
      </c>
      <c r="J88" s="229">
        <f t="shared" si="32"/>
        <v>0</v>
      </c>
      <c r="K88" s="229">
        <f t="shared" si="32"/>
        <v>0</v>
      </c>
      <c r="L88" s="229">
        <f t="shared" si="32"/>
        <v>0</v>
      </c>
      <c r="M88" s="229">
        <f t="shared" si="32"/>
        <v>0</v>
      </c>
      <c r="N88" s="230">
        <f t="shared" si="32"/>
        <v>0</v>
      </c>
      <c r="W88" s="85"/>
    </row>
    <row r="89" spans="1:23" ht="12.75" customHeight="1">
      <c r="B89" s="94" t="s">
        <v>1</v>
      </c>
      <c r="C89" s="85"/>
      <c r="E89" s="85"/>
      <c r="F89" s="128"/>
      <c r="G89" s="228">
        <f t="shared" si="31"/>
        <v>0</v>
      </c>
      <c r="H89" s="229">
        <f t="shared" si="32"/>
        <v>0</v>
      </c>
      <c r="I89" s="229">
        <f t="shared" si="32"/>
        <v>0</v>
      </c>
      <c r="J89" s="229">
        <f t="shared" si="32"/>
        <v>0</v>
      </c>
      <c r="K89" s="229">
        <f t="shared" si="32"/>
        <v>0</v>
      </c>
      <c r="L89" s="229">
        <f t="shared" si="32"/>
        <v>0</v>
      </c>
      <c r="M89" s="229">
        <f t="shared" si="32"/>
        <v>0</v>
      </c>
      <c r="N89" s="230">
        <f>M89+(M89*$E$22)</f>
        <v>0</v>
      </c>
      <c r="W89" s="85"/>
    </row>
    <row r="90" spans="1:23" ht="12.75" customHeight="1">
      <c r="B90" s="94" t="s">
        <v>2</v>
      </c>
      <c r="C90" s="85"/>
      <c r="E90" s="85"/>
      <c r="F90" s="128"/>
      <c r="G90" s="228">
        <f t="shared" si="31"/>
        <v>0</v>
      </c>
      <c r="H90" s="229">
        <f t="shared" si="32"/>
        <v>0</v>
      </c>
      <c r="I90" s="229">
        <f t="shared" si="32"/>
        <v>0</v>
      </c>
      <c r="J90" s="229">
        <f t="shared" si="32"/>
        <v>0</v>
      </c>
      <c r="K90" s="229">
        <f t="shared" si="32"/>
        <v>0</v>
      </c>
      <c r="L90" s="229">
        <f>K90+(K90*$E$22)</f>
        <v>0</v>
      </c>
      <c r="M90" s="229">
        <f t="shared" si="32"/>
        <v>0</v>
      </c>
      <c r="N90" s="230">
        <f t="shared" si="32"/>
        <v>0</v>
      </c>
      <c r="W90" s="85"/>
    </row>
    <row r="91" spans="1:23" ht="12.75" customHeight="1">
      <c r="B91" s="94" t="s">
        <v>129</v>
      </c>
      <c r="C91" s="85"/>
      <c r="E91" s="113"/>
      <c r="F91" s="128"/>
      <c r="G91" s="228">
        <f t="shared" si="31"/>
        <v>0</v>
      </c>
      <c r="H91" s="229">
        <f t="shared" si="32"/>
        <v>0</v>
      </c>
      <c r="I91" s="229">
        <f t="shared" si="32"/>
        <v>0</v>
      </c>
      <c r="J91" s="229">
        <f t="shared" si="32"/>
        <v>0</v>
      </c>
      <c r="K91" s="229">
        <f t="shared" si="32"/>
        <v>0</v>
      </c>
      <c r="L91" s="229">
        <f t="shared" si="32"/>
        <v>0</v>
      </c>
      <c r="M91" s="229">
        <f t="shared" si="32"/>
        <v>0</v>
      </c>
      <c r="N91" s="230">
        <f t="shared" si="32"/>
        <v>0</v>
      </c>
      <c r="V91" s="85"/>
    </row>
    <row r="92" spans="1:23" ht="12.75" customHeight="1">
      <c r="A92" s="155"/>
      <c r="B92" s="156" t="s">
        <v>130</v>
      </c>
      <c r="C92" s="109"/>
      <c r="D92" s="108"/>
      <c r="E92" s="157"/>
      <c r="F92" s="158"/>
      <c r="G92" s="231">
        <f t="shared" si="31"/>
        <v>0</v>
      </c>
      <c r="H92" s="232">
        <f t="shared" si="32"/>
        <v>0</v>
      </c>
      <c r="I92" s="232">
        <f t="shared" si="32"/>
        <v>0</v>
      </c>
      <c r="J92" s="232">
        <f t="shared" si="32"/>
        <v>0</v>
      </c>
      <c r="K92" s="232">
        <f t="shared" si="32"/>
        <v>0</v>
      </c>
      <c r="L92" s="232">
        <f t="shared" si="32"/>
        <v>0</v>
      </c>
      <c r="M92" s="232">
        <f t="shared" si="32"/>
        <v>0</v>
      </c>
      <c r="N92" s="233">
        <f t="shared" si="32"/>
        <v>0</v>
      </c>
      <c r="V92" s="85"/>
    </row>
    <row r="93" spans="1:23" ht="12.75" customHeight="1">
      <c r="A93" s="155"/>
      <c r="B93" s="84" t="s">
        <v>131</v>
      </c>
      <c r="C93" s="85"/>
      <c r="E93" s="113"/>
      <c r="F93" s="128"/>
      <c r="G93" s="114">
        <f t="shared" ref="G93:N93" si="33">SUM(G80:G92)</f>
        <v>0</v>
      </c>
      <c r="H93" s="99">
        <f t="shared" si="33"/>
        <v>0</v>
      </c>
      <c r="I93" s="99">
        <f t="shared" si="33"/>
        <v>0</v>
      </c>
      <c r="J93" s="99">
        <f t="shared" si="33"/>
        <v>0</v>
      </c>
      <c r="K93" s="99">
        <f t="shared" si="33"/>
        <v>0</v>
      </c>
      <c r="L93" s="99">
        <f t="shared" si="33"/>
        <v>0</v>
      </c>
      <c r="M93" s="99">
        <f t="shared" si="33"/>
        <v>0</v>
      </c>
      <c r="N93" s="100">
        <f t="shared" si="33"/>
        <v>0</v>
      </c>
      <c r="V93" s="85"/>
    </row>
    <row r="94" spans="1:23" ht="7.5" customHeight="1">
      <c r="A94" s="155"/>
      <c r="B94" s="84"/>
      <c r="C94" s="85"/>
      <c r="E94" s="113"/>
      <c r="F94" s="128"/>
      <c r="G94" s="160"/>
      <c r="H94" s="161"/>
      <c r="I94" s="161"/>
      <c r="J94" s="161"/>
      <c r="K94" s="161"/>
      <c r="L94" s="161"/>
      <c r="M94" s="161"/>
      <c r="N94" s="162"/>
      <c r="V94" s="85"/>
    </row>
    <row r="95" spans="1:23" ht="12.75" customHeight="1">
      <c r="A95" s="155"/>
      <c r="B95" s="163" t="s">
        <v>132</v>
      </c>
      <c r="C95" s="85"/>
      <c r="E95" s="85"/>
      <c r="F95" s="128"/>
      <c r="G95" s="114">
        <f>N38+(N38*$E$22)</f>
        <v>0</v>
      </c>
      <c r="H95" s="229">
        <f>G95+(G95*$E$22)</f>
        <v>0</v>
      </c>
      <c r="I95" s="229">
        <f t="shared" ref="I95:N96" si="34">H95+(H95*$E$22)</f>
        <v>0</v>
      </c>
      <c r="J95" s="229">
        <f t="shared" si="34"/>
        <v>0</v>
      </c>
      <c r="K95" s="229">
        <f t="shared" si="34"/>
        <v>0</v>
      </c>
      <c r="L95" s="229">
        <f>K95+(K95*$E$22)</f>
        <v>0</v>
      </c>
      <c r="M95" s="229">
        <f t="shared" si="34"/>
        <v>0</v>
      </c>
      <c r="N95" s="230">
        <f t="shared" si="34"/>
        <v>0</v>
      </c>
      <c r="V95" s="85"/>
    </row>
    <row r="96" spans="1:23" ht="12.75" customHeight="1">
      <c r="B96" s="164" t="s">
        <v>133</v>
      </c>
      <c r="C96" s="109"/>
      <c r="D96" s="108"/>
      <c r="E96" s="109"/>
      <c r="F96" s="158"/>
      <c r="G96" s="234">
        <f>N39+(N39*$E$22)</f>
        <v>0</v>
      </c>
      <c r="H96" s="232">
        <f>G96+(G96*$E$22)</f>
        <v>0</v>
      </c>
      <c r="I96" s="232">
        <f t="shared" si="34"/>
        <v>0</v>
      </c>
      <c r="J96" s="232">
        <f t="shared" si="34"/>
        <v>0</v>
      </c>
      <c r="K96" s="232">
        <f t="shared" si="34"/>
        <v>0</v>
      </c>
      <c r="L96" s="232">
        <f>K96+(K96*$E$22)</f>
        <v>0</v>
      </c>
      <c r="M96" s="232">
        <f t="shared" si="34"/>
        <v>0</v>
      </c>
      <c r="N96" s="233">
        <f t="shared" si="34"/>
        <v>0</v>
      </c>
      <c r="V96" s="85"/>
    </row>
    <row r="97" spans="2:23" ht="12.75" customHeight="1">
      <c r="B97" s="84" t="s">
        <v>134</v>
      </c>
      <c r="C97" s="85"/>
      <c r="D97" s="85"/>
      <c r="E97" s="85"/>
      <c r="F97" s="128"/>
      <c r="G97" s="114">
        <f>SUM(G95:G96)</f>
        <v>0</v>
      </c>
      <c r="H97" s="99">
        <f t="shared" ref="H97:N97" si="35">SUM(H95:H96)</f>
        <v>0</v>
      </c>
      <c r="I97" s="99">
        <f t="shared" si="35"/>
        <v>0</v>
      </c>
      <c r="J97" s="99">
        <f t="shared" si="35"/>
        <v>0</v>
      </c>
      <c r="K97" s="99">
        <f t="shared" si="35"/>
        <v>0</v>
      </c>
      <c r="L97" s="99">
        <f t="shared" si="35"/>
        <v>0</v>
      </c>
      <c r="M97" s="99">
        <f t="shared" si="35"/>
        <v>0</v>
      </c>
      <c r="N97" s="100">
        <f t="shared" si="35"/>
        <v>0</v>
      </c>
      <c r="V97" s="85"/>
    </row>
    <row r="98" spans="2:23" ht="7.5" customHeight="1">
      <c r="B98" s="84"/>
      <c r="C98" s="85"/>
      <c r="D98" s="85"/>
      <c r="E98" s="85"/>
      <c r="F98" s="128"/>
      <c r="G98" s="160"/>
      <c r="H98" s="235"/>
      <c r="I98" s="161"/>
      <c r="J98" s="161"/>
      <c r="K98" s="161"/>
      <c r="L98" s="161"/>
      <c r="M98" s="161"/>
      <c r="N98" s="162"/>
      <c r="V98" s="85"/>
    </row>
    <row r="99" spans="2:23" ht="12.75" customHeight="1">
      <c r="B99" s="84" t="s">
        <v>135</v>
      </c>
      <c r="C99" s="85"/>
      <c r="D99" s="95"/>
      <c r="E99" s="85"/>
      <c r="F99" s="128"/>
      <c r="G99" s="114">
        <f>N42+(N42*$E$22)</f>
        <v>0</v>
      </c>
      <c r="H99" s="229">
        <f>G99+(G99*$E$22)</f>
        <v>0</v>
      </c>
      <c r="I99" s="229">
        <f t="shared" ref="I99:N99" si="36">H99+(H99*$E$22)</f>
        <v>0</v>
      </c>
      <c r="J99" s="229">
        <f t="shared" si="36"/>
        <v>0</v>
      </c>
      <c r="K99" s="229">
        <f t="shared" si="36"/>
        <v>0</v>
      </c>
      <c r="L99" s="229">
        <f t="shared" si="36"/>
        <v>0</v>
      </c>
      <c r="M99" s="229">
        <f t="shared" si="36"/>
        <v>0</v>
      </c>
      <c r="N99" s="230">
        <f t="shared" si="36"/>
        <v>0</v>
      </c>
      <c r="V99" s="85"/>
    </row>
    <row r="100" spans="2:23" ht="7.5" customHeight="1">
      <c r="B100" s="84"/>
      <c r="C100" s="85"/>
      <c r="D100" s="95"/>
      <c r="E100" s="85"/>
      <c r="F100" s="128"/>
      <c r="G100" s="160"/>
      <c r="H100" s="235"/>
      <c r="I100" s="161"/>
      <c r="J100" s="161"/>
      <c r="K100" s="161"/>
      <c r="L100" s="161"/>
      <c r="M100" s="161"/>
      <c r="N100" s="162"/>
      <c r="V100" s="85"/>
    </row>
    <row r="101" spans="2:23" ht="12.75" customHeight="1" thickBot="1">
      <c r="B101" s="165" t="s">
        <v>136</v>
      </c>
      <c r="C101" s="121"/>
      <c r="D101" s="166"/>
      <c r="E101" s="121"/>
      <c r="F101" s="121"/>
      <c r="G101" s="236">
        <f>N44+(N44*$E$22)</f>
        <v>0</v>
      </c>
      <c r="H101" s="237">
        <f>G101+(G101*$E$22)</f>
        <v>0</v>
      </c>
      <c r="I101" s="237">
        <f t="shared" ref="I101:N101" si="37">H101+(H101*$E$22)</f>
        <v>0</v>
      </c>
      <c r="J101" s="237">
        <f t="shared" si="37"/>
        <v>0</v>
      </c>
      <c r="K101" s="237">
        <f t="shared" si="37"/>
        <v>0</v>
      </c>
      <c r="L101" s="237">
        <f t="shared" si="37"/>
        <v>0</v>
      </c>
      <c r="M101" s="237">
        <f t="shared" si="37"/>
        <v>0</v>
      </c>
      <c r="N101" s="238">
        <f t="shared" si="37"/>
        <v>0</v>
      </c>
      <c r="V101" s="85"/>
    </row>
    <row r="102" spans="2:23" ht="12.75" customHeight="1" thickTop="1" thickBot="1">
      <c r="B102" s="142" t="s">
        <v>137</v>
      </c>
      <c r="C102" s="85"/>
      <c r="E102" s="85"/>
      <c r="F102" s="113" t="s">
        <v>110</v>
      </c>
      <c r="G102" s="170">
        <f>G93+G97+G99+G101</f>
        <v>0</v>
      </c>
      <c r="H102" s="171">
        <f t="shared" ref="H102:N102" si="38">H93+H97+H99+H101</f>
        <v>0</v>
      </c>
      <c r="I102" s="171">
        <f t="shared" si="38"/>
        <v>0</v>
      </c>
      <c r="J102" s="171">
        <f t="shared" si="38"/>
        <v>0</v>
      </c>
      <c r="K102" s="171">
        <f t="shared" si="38"/>
        <v>0</v>
      </c>
      <c r="L102" s="171">
        <f t="shared" si="38"/>
        <v>0</v>
      </c>
      <c r="M102" s="171">
        <f t="shared" si="38"/>
        <v>0</v>
      </c>
      <c r="N102" s="172">
        <f t="shared" si="38"/>
        <v>0</v>
      </c>
      <c r="V102" s="85"/>
    </row>
    <row r="103" spans="2:23" ht="12.75" customHeight="1" thickBot="1">
      <c r="B103" s="85"/>
      <c r="C103" s="85"/>
      <c r="D103" s="85"/>
      <c r="E103" s="85"/>
      <c r="F103" s="85"/>
      <c r="G103" s="146"/>
      <c r="I103" s="146"/>
      <c r="J103" s="146"/>
      <c r="K103" s="146"/>
      <c r="L103" s="146"/>
      <c r="M103" s="146"/>
      <c r="N103" s="146"/>
      <c r="V103" s="85"/>
    </row>
    <row r="104" spans="2:23" ht="12.75" customHeight="1" thickBot="1">
      <c r="B104" s="142" t="s">
        <v>138</v>
      </c>
      <c r="C104" s="85"/>
      <c r="D104" s="85"/>
      <c r="E104" s="85"/>
      <c r="F104" s="113" t="s">
        <v>110</v>
      </c>
      <c r="G104" s="174">
        <f t="shared" ref="G104:N104" si="39">G76-G102</f>
        <v>0</v>
      </c>
      <c r="H104" s="175">
        <f t="shared" si="39"/>
        <v>0</v>
      </c>
      <c r="I104" s="175">
        <f t="shared" si="39"/>
        <v>0</v>
      </c>
      <c r="J104" s="175">
        <f t="shared" si="39"/>
        <v>0</v>
      </c>
      <c r="K104" s="175">
        <f t="shared" si="39"/>
        <v>0</v>
      </c>
      <c r="L104" s="175">
        <f t="shared" si="39"/>
        <v>0</v>
      </c>
      <c r="M104" s="175">
        <f t="shared" si="39"/>
        <v>0</v>
      </c>
      <c r="N104" s="176">
        <f t="shared" si="39"/>
        <v>0</v>
      </c>
      <c r="V104" s="85"/>
    </row>
    <row r="105" spans="2:23" ht="12.75" customHeight="1">
      <c r="F105" s="85"/>
      <c r="G105" s="146"/>
      <c r="I105" s="146"/>
      <c r="J105" s="146"/>
      <c r="K105" s="146"/>
      <c r="L105" s="146"/>
      <c r="M105" s="146"/>
      <c r="N105" s="146"/>
      <c r="V105" s="85"/>
    </row>
    <row r="106" spans="2:23" ht="12.75" customHeight="1" thickBot="1">
      <c r="B106" s="85" t="s">
        <v>139</v>
      </c>
      <c r="C106" s="85"/>
      <c r="D106" s="90"/>
      <c r="E106" s="90"/>
      <c r="F106" s="85"/>
      <c r="G106" s="146"/>
      <c r="I106" s="146"/>
      <c r="J106" s="146"/>
      <c r="K106" s="146"/>
      <c r="L106" s="146"/>
      <c r="M106" s="146"/>
      <c r="N106" s="146"/>
      <c r="V106" s="85"/>
    </row>
    <row r="107" spans="2:23" ht="12.75" customHeight="1">
      <c r="B107" s="239" t="str">
        <f>B50</f>
        <v>Lender</v>
      </c>
      <c r="C107" s="102"/>
      <c r="D107" s="240"/>
      <c r="E107" s="241"/>
      <c r="F107" s="85"/>
      <c r="G107" s="242">
        <f>N50</f>
        <v>0</v>
      </c>
      <c r="H107" s="226">
        <f>G107</f>
        <v>0</v>
      </c>
      <c r="I107" s="226">
        <f t="shared" ref="I107:N109" si="40">H107</f>
        <v>0</v>
      </c>
      <c r="J107" s="226">
        <f t="shared" si="40"/>
        <v>0</v>
      </c>
      <c r="K107" s="226">
        <f t="shared" si="40"/>
        <v>0</v>
      </c>
      <c r="L107" s="226">
        <f t="shared" si="40"/>
        <v>0</v>
      </c>
      <c r="M107" s="226">
        <f t="shared" si="40"/>
        <v>0</v>
      </c>
      <c r="N107" s="227">
        <f t="shared" si="40"/>
        <v>0</v>
      </c>
      <c r="V107" s="85"/>
    </row>
    <row r="108" spans="2:23" ht="12.75" customHeight="1">
      <c r="B108" s="239" t="str">
        <f>B51</f>
        <v>Lender</v>
      </c>
      <c r="C108" s="102"/>
      <c r="D108" s="240"/>
      <c r="E108" s="241"/>
      <c r="F108" s="85"/>
      <c r="G108" s="243">
        <f>N51</f>
        <v>0</v>
      </c>
      <c r="H108" s="229">
        <f>G108</f>
        <v>0</v>
      </c>
      <c r="I108" s="229">
        <f t="shared" si="40"/>
        <v>0</v>
      </c>
      <c r="J108" s="229">
        <f t="shared" si="40"/>
        <v>0</v>
      </c>
      <c r="K108" s="229">
        <f t="shared" si="40"/>
        <v>0</v>
      </c>
      <c r="L108" s="229">
        <f t="shared" si="40"/>
        <v>0</v>
      </c>
      <c r="M108" s="229">
        <f t="shared" si="40"/>
        <v>0</v>
      </c>
      <c r="N108" s="230">
        <f t="shared" si="40"/>
        <v>0</v>
      </c>
      <c r="V108" s="85"/>
    </row>
    <row r="109" spans="2:23" ht="12.75" customHeight="1" thickBot="1">
      <c r="B109" s="244" t="str">
        <f>B52</f>
        <v>Lender</v>
      </c>
      <c r="C109" s="245"/>
      <c r="D109" s="246"/>
      <c r="E109" s="247"/>
      <c r="F109" s="197"/>
      <c r="G109" s="248">
        <f>N52</f>
        <v>0</v>
      </c>
      <c r="H109" s="237">
        <f>G109</f>
        <v>0</v>
      </c>
      <c r="I109" s="237">
        <f t="shared" si="40"/>
        <v>0</v>
      </c>
      <c r="J109" s="237">
        <f t="shared" si="40"/>
        <v>0</v>
      </c>
      <c r="K109" s="237">
        <f t="shared" si="40"/>
        <v>0</v>
      </c>
      <c r="L109" s="237">
        <f t="shared" si="40"/>
        <v>0</v>
      </c>
      <c r="M109" s="237">
        <f t="shared" si="40"/>
        <v>0</v>
      </c>
      <c r="N109" s="238">
        <f t="shared" si="40"/>
        <v>0</v>
      </c>
      <c r="O109" s="85"/>
      <c r="W109" s="85"/>
    </row>
    <row r="110" spans="2:23" ht="12.75" customHeight="1" thickTop="1" thickBot="1">
      <c r="B110" s="142" t="s">
        <v>144</v>
      </c>
      <c r="C110" s="85"/>
      <c r="D110" s="85"/>
      <c r="E110" s="85"/>
      <c r="F110" s="113" t="s">
        <v>110</v>
      </c>
      <c r="G110" s="249">
        <f>SUM(G107:G109)</f>
        <v>0</v>
      </c>
      <c r="H110" s="250">
        <f t="shared" ref="H110:N110" si="41">SUM(H107:H109)</f>
        <v>0</v>
      </c>
      <c r="I110" s="250">
        <f t="shared" si="41"/>
        <v>0</v>
      </c>
      <c r="J110" s="250">
        <f t="shared" si="41"/>
        <v>0</v>
      </c>
      <c r="K110" s="250">
        <f t="shared" si="41"/>
        <v>0</v>
      </c>
      <c r="L110" s="250">
        <f t="shared" si="41"/>
        <v>0</v>
      </c>
      <c r="M110" s="250">
        <f t="shared" si="41"/>
        <v>0</v>
      </c>
      <c r="N110" s="251">
        <f t="shared" si="41"/>
        <v>0</v>
      </c>
    </row>
    <row r="111" spans="2:23" ht="12.75" customHeight="1" thickBot="1">
      <c r="B111" s="142"/>
      <c r="C111" s="85"/>
      <c r="D111" s="85"/>
      <c r="E111" s="85"/>
      <c r="G111" s="113"/>
      <c r="H111" s="204"/>
      <c r="I111" s="205"/>
      <c r="J111" s="205"/>
      <c r="K111" s="205"/>
      <c r="L111" s="205"/>
      <c r="M111" s="205"/>
      <c r="N111" s="206"/>
    </row>
    <row r="112" spans="2:23" ht="12.75" customHeight="1">
      <c r="B112" s="142" t="s">
        <v>145</v>
      </c>
      <c r="C112" s="85"/>
      <c r="D112" s="85"/>
      <c r="E112" s="85"/>
      <c r="F112" s="252" t="s">
        <v>110</v>
      </c>
      <c r="G112" s="207">
        <f t="shared" ref="G112:N112" si="42">G104-G110</f>
        <v>0</v>
      </c>
      <c r="H112" s="207">
        <f t="shared" si="42"/>
        <v>0</v>
      </c>
      <c r="I112" s="208">
        <f t="shared" si="42"/>
        <v>0</v>
      </c>
      <c r="J112" s="208">
        <f t="shared" si="42"/>
        <v>0</v>
      </c>
      <c r="K112" s="208">
        <f t="shared" si="42"/>
        <v>0</v>
      </c>
      <c r="L112" s="208">
        <f t="shared" si="42"/>
        <v>0</v>
      </c>
      <c r="M112" s="208">
        <f t="shared" si="42"/>
        <v>0</v>
      </c>
      <c r="N112" s="209">
        <f t="shared" si="42"/>
        <v>0</v>
      </c>
    </row>
    <row r="113" spans="2:14" ht="12.75" customHeight="1" thickBot="1">
      <c r="B113" s="142" t="s">
        <v>146</v>
      </c>
      <c r="C113" s="85"/>
      <c r="D113" s="85"/>
      <c r="E113" s="85"/>
      <c r="F113" s="252" t="s">
        <v>110</v>
      </c>
      <c r="G113" s="210" t="e">
        <f>+G104/G110</f>
        <v>#DIV/0!</v>
      </c>
      <c r="H113" s="210" t="e">
        <f>+H104/H110</f>
        <v>#DIV/0!</v>
      </c>
      <c r="I113" s="211" t="e">
        <f t="shared" ref="I113:N113" si="43">+I104/I110</f>
        <v>#DIV/0!</v>
      </c>
      <c r="J113" s="211" t="e">
        <f t="shared" si="43"/>
        <v>#DIV/0!</v>
      </c>
      <c r="K113" s="211" t="e">
        <f t="shared" si="43"/>
        <v>#DIV/0!</v>
      </c>
      <c r="L113" s="211" t="e">
        <f t="shared" si="43"/>
        <v>#DIV/0!</v>
      </c>
      <c r="M113" s="211" t="e">
        <f t="shared" si="43"/>
        <v>#DIV/0!</v>
      </c>
      <c r="N113" s="212" t="e">
        <f t="shared" si="43"/>
        <v>#DIV/0!</v>
      </c>
    </row>
    <row r="114" spans="2:14" ht="12.75" customHeight="1">
      <c r="B114" s="253"/>
    </row>
    <row r="115" spans="2:14" ht="12.75" customHeight="1">
      <c r="B115" s="254"/>
      <c r="C115" s="255"/>
      <c r="D115" s="256"/>
      <c r="E115" s="255"/>
      <c r="F115" s="256"/>
      <c r="G115" s="255"/>
      <c r="H115" s="256"/>
      <c r="I115" s="255"/>
      <c r="J115" s="256"/>
      <c r="N115" s="315" t="s">
        <v>306</v>
      </c>
    </row>
    <row r="116" spans="2:14" ht="12.75" customHeight="1">
      <c r="D116" s="962"/>
    </row>
    <row r="117" spans="2:14" ht="12.75" customHeight="1">
      <c r="D117" s="963"/>
    </row>
    <row r="118" spans="2:14" ht="12.75" customHeight="1">
      <c r="D118" s="963"/>
    </row>
    <row r="120" spans="2:14" ht="12.75" customHeight="1">
      <c r="B120" s="256"/>
    </row>
    <row r="122" spans="2:14" ht="12.75" customHeight="1">
      <c r="B122" s="257"/>
      <c r="C122" s="257"/>
      <c r="D122" s="257"/>
      <c r="E122" s="257"/>
      <c r="F122" s="257"/>
      <c r="G122" s="257"/>
      <c r="H122" s="257"/>
      <c r="I122" s="257"/>
      <c r="J122" s="257"/>
    </row>
    <row r="123" spans="2:14" ht="12.75" customHeight="1">
      <c r="B123" s="257"/>
      <c r="C123" s="257"/>
      <c r="D123" s="257"/>
      <c r="E123" s="257"/>
      <c r="F123" s="257"/>
      <c r="G123" s="257"/>
      <c r="H123" s="257"/>
      <c r="I123" s="257"/>
      <c r="J123" s="257"/>
    </row>
    <row r="124" spans="2:14" ht="12.75" customHeight="1">
      <c r="B124" s="257"/>
      <c r="C124" s="257"/>
      <c r="D124" s="257"/>
      <c r="E124" s="257"/>
      <c r="F124" s="257"/>
      <c r="G124" s="256"/>
      <c r="H124" s="256"/>
      <c r="I124" s="256"/>
      <c r="J124" s="256"/>
    </row>
    <row r="125" spans="2:14" ht="12.75" customHeight="1">
      <c r="B125" s="257"/>
      <c r="C125" s="257"/>
      <c r="D125" s="257"/>
      <c r="E125" s="258"/>
      <c r="F125" s="258"/>
      <c r="G125" s="257"/>
      <c r="H125" s="257"/>
      <c r="I125" s="258"/>
      <c r="J125" s="258"/>
    </row>
    <row r="126" spans="2:14" ht="12.75" customHeight="1">
      <c r="B126" s="259"/>
    </row>
    <row r="127" spans="2:14" ht="12.75" customHeight="1">
      <c r="B127" s="259"/>
    </row>
    <row r="128" spans="2:14" ht="12.75" customHeight="1">
      <c r="B128" s="259"/>
    </row>
    <row r="129" spans="2:10" ht="12.75" customHeight="1">
      <c r="B129" s="259"/>
    </row>
    <row r="130" spans="2:10" ht="12.75" customHeight="1">
      <c r="B130" s="259"/>
      <c r="C130" s="259"/>
      <c r="D130" s="259"/>
      <c r="E130" s="259"/>
      <c r="F130" s="259"/>
      <c r="G130" s="259"/>
      <c r="H130" s="259"/>
      <c r="I130" s="259"/>
      <c r="J130" s="259"/>
    </row>
    <row r="131" spans="2:10" ht="12.75" customHeight="1">
      <c r="B131" s="97"/>
      <c r="C131" s="97"/>
      <c r="D131" s="97"/>
      <c r="E131" s="97"/>
      <c r="F131" s="97"/>
      <c r="G131" s="97"/>
      <c r="H131" s="97"/>
      <c r="I131" s="97"/>
      <c r="J131" s="97"/>
    </row>
    <row r="132" spans="2:10" ht="12.75" customHeight="1">
      <c r="B132" s="155"/>
    </row>
    <row r="133" spans="2:10" ht="12.75" customHeight="1">
      <c r="B133" s="155"/>
    </row>
    <row r="134" spans="2:10" ht="12.75" customHeight="1">
      <c r="B134" s="155"/>
    </row>
    <row r="135" spans="2:10" ht="12.75" customHeight="1">
      <c r="B135" s="155"/>
    </row>
    <row r="136" spans="2:10" ht="12.75" customHeight="1">
      <c r="B136" s="155"/>
    </row>
    <row r="137" spans="2:10" ht="12.75" customHeight="1">
      <c r="B137" s="155"/>
    </row>
    <row r="138" spans="2:10" ht="12.75" customHeight="1">
      <c r="B138" s="155"/>
    </row>
    <row r="139" spans="2:10" ht="12.75" customHeight="1">
      <c r="B139" s="155"/>
    </row>
    <row r="140" spans="2:10" ht="12.75" customHeight="1">
      <c r="B140" s="155"/>
    </row>
    <row r="141" spans="2:10" ht="12.75" customHeight="1">
      <c r="B141" s="155"/>
    </row>
    <row r="142" spans="2:10" ht="12.75" customHeight="1">
      <c r="B142" s="155"/>
    </row>
    <row r="143" spans="2:10" ht="12.75" customHeight="1">
      <c r="B143" s="155"/>
    </row>
    <row r="144" spans="2:10" ht="12.75" customHeight="1">
      <c r="B144" s="155"/>
    </row>
    <row r="145" spans="2:10" ht="12.75" customHeight="1">
      <c r="B145" s="259"/>
      <c r="C145" s="256"/>
      <c r="D145" s="256"/>
      <c r="E145" s="256"/>
      <c r="F145" s="256"/>
      <c r="G145" s="256"/>
      <c r="H145" s="256"/>
      <c r="I145" s="256"/>
      <c r="J145" s="256"/>
    </row>
    <row r="150" spans="2:10" ht="12.75" customHeight="1">
      <c r="B150" s="256"/>
    </row>
    <row r="151" spans="2:10" ht="12.75" customHeight="1">
      <c r="B151" s="256"/>
    </row>
    <row r="152" spans="2:10" ht="12.75" customHeight="1">
      <c r="B152" s="256"/>
    </row>
    <row r="153" spans="2:10" ht="12.75" customHeight="1">
      <c r="B153" s="260"/>
    </row>
    <row r="154" spans="2:10" ht="12.75" customHeight="1">
      <c r="B154" s="260"/>
    </row>
    <row r="155" spans="2:10" ht="12.75" customHeight="1">
      <c r="B155" s="260"/>
    </row>
    <row r="157" spans="2:10" ht="12.75" customHeight="1">
      <c r="B157" s="260"/>
    </row>
    <row r="160" spans="2:10" ht="12.75" customHeight="1">
      <c r="B160" s="260"/>
    </row>
    <row r="161" spans="2:11" ht="12.75" customHeight="1">
      <c r="B161" s="256"/>
    </row>
    <row r="162" spans="2:11" ht="12.75" customHeight="1">
      <c r="B162" s="256"/>
    </row>
    <row r="164" spans="2:11" ht="12.75" customHeight="1">
      <c r="B164" s="257"/>
      <c r="C164" s="257"/>
      <c r="D164" s="257"/>
      <c r="E164" s="257"/>
      <c r="F164" s="257"/>
      <c r="G164" s="257"/>
      <c r="H164" s="257"/>
      <c r="I164" s="257"/>
      <c r="J164" s="257"/>
      <c r="K164" s="257"/>
    </row>
    <row r="165" spans="2:11" ht="12.75" customHeight="1">
      <c r="B165" s="261"/>
      <c r="C165" s="262"/>
      <c r="D165" s="262"/>
      <c r="E165" s="262"/>
      <c r="F165" s="262"/>
      <c r="G165" s="262"/>
      <c r="H165" s="262"/>
      <c r="I165" s="262"/>
      <c r="J165" s="262"/>
      <c r="K165" s="262"/>
    </row>
    <row r="166" spans="2:11" ht="12.75" customHeight="1">
      <c r="B166" s="261"/>
      <c r="C166" s="262"/>
      <c r="D166" s="262"/>
      <c r="E166" s="262"/>
      <c r="F166" s="262"/>
      <c r="G166" s="262"/>
      <c r="H166" s="262"/>
      <c r="I166" s="262"/>
      <c r="J166" s="262"/>
      <c r="K166" s="262"/>
    </row>
    <row r="167" spans="2:11" ht="12.75" customHeight="1">
      <c r="B167" s="261"/>
      <c r="C167" s="262"/>
      <c r="D167" s="262"/>
      <c r="E167" s="262"/>
      <c r="F167" s="262"/>
      <c r="G167" s="262"/>
      <c r="H167" s="262"/>
      <c r="I167" s="262"/>
      <c r="J167" s="262"/>
      <c r="K167" s="262"/>
    </row>
    <row r="168" spans="2:11" ht="12.75" customHeight="1">
      <c r="B168" s="261"/>
      <c r="C168" s="262"/>
      <c r="D168" s="262"/>
      <c r="E168" s="262"/>
      <c r="F168" s="262"/>
      <c r="G168" s="262"/>
      <c r="H168" s="262"/>
      <c r="I168" s="262"/>
      <c r="J168" s="262"/>
      <c r="K168" s="262"/>
    </row>
    <row r="169" spans="2:11" ht="12.75" customHeight="1">
      <c r="B169" s="261"/>
      <c r="C169" s="262"/>
      <c r="D169" s="262"/>
      <c r="E169" s="262"/>
      <c r="F169" s="262"/>
      <c r="G169" s="262"/>
      <c r="H169" s="262"/>
      <c r="I169" s="262"/>
      <c r="J169" s="262"/>
      <c r="K169" s="262"/>
    </row>
    <row r="170" spans="2:11" ht="12.75" customHeight="1">
      <c r="B170" s="263"/>
      <c r="C170" s="262"/>
      <c r="D170" s="262"/>
      <c r="E170" s="262"/>
      <c r="F170" s="262"/>
      <c r="G170" s="262"/>
      <c r="H170" s="262"/>
      <c r="I170" s="262"/>
      <c r="J170" s="262"/>
      <c r="K170" s="262"/>
    </row>
    <row r="171" spans="2:11" ht="12.75" customHeight="1">
      <c r="B171" s="256"/>
      <c r="C171" s="264"/>
      <c r="D171" s="265"/>
      <c r="E171" s="265"/>
      <c r="F171" s="265"/>
      <c r="G171" s="265"/>
      <c r="H171" s="265"/>
      <c r="I171" s="265"/>
      <c r="J171" s="265"/>
      <c r="K171" s="265"/>
    </row>
    <row r="172" spans="2:11" ht="12.75" customHeight="1">
      <c r="B172" s="256"/>
      <c r="C172" s="264"/>
      <c r="D172" s="265"/>
      <c r="E172" s="265"/>
      <c r="F172" s="265"/>
      <c r="G172" s="265"/>
      <c r="H172" s="265"/>
      <c r="I172" s="265"/>
      <c r="J172" s="265"/>
      <c r="K172" s="265"/>
    </row>
    <row r="173" spans="2:11" ht="12.75" customHeight="1">
      <c r="B173" s="266"/>
    </row>
    <row r="176" spans="2:11" ht="12.75" customHeight="1">
      <c r="B176" s="257"/>
      <c r="C176" s="257"/>
      <c r="D176" s="257"/>
      <c r="E176" s="257"/>
      <c r="F176" s="257"/>
      <c r="G176" s="257"/>
      <c r="H176" s="257"/>
      <c r="I176" s="257"/>
      <c r="J176" s="257"/>
      <c r="K176" s="257"/>
    </row>
    <row r="177" spans="2:11" ht="12.75" customHeight="1">
      <c r="B177" s="261"/>
      <c r="C177" s="262"/>
      <c r="D177" s="262"/>
      <c r="E177" s="262"/>
      <c r="F177" s="262"/>
      <c r="G177" s="262"/>
      <c r="H177" s="262"/>
      <c r="I177" s="262"/>
      <c r="J177" s="262"/>
      <c r="K177" s="262"/>
    </row>
    <row r="178" spans="2:11" ht="12.75" customHeight="1">
      <c r="B178" s="261"/>
      <c r="C178" s="262"/>
      <c r="D178" s="262"/>
      <c r="E178" s="262"/>
      <c r="F178" s="262"/>
      <c r="G178" s="262"/>
      <c r="H178" s="262"/>
      <c r="I178" s="262"/>
      <c r="J178" s="262"/>
      <c r="K178" s="262"/>
    </row>
    <row r="179" spans="2:11" ht="12.75" customHeight="1">
      <c r="B179" s="256"/>
      <c r="C179" s="264"/>
      <c r="D179" s="265"/>
      <c r="E179" s="265"/>
      <c r="F179" s="265"/>
      <c r="G179" s="265"/>
      <c r="H179" s="265"/>
      <c r="I179" s="265"/>
      <c r="J179" s="265"/>
      <c r="K179" s="265"/>
    </row>
    <row r="180" spans="2:11" ht="12.75" customHeight="1">
      <c r="B180" s="260"/>
    </row>
    <row r="181" spans="2:11" ht="12.75" customHeight="1">
      <c r="B181" s="260"/>
    </row>
    <row r="182" spans="2:11" ht="12.75" customHeight="1">
      <c r="B182" s="260"/>
    </row>
    <row r="183" spans="2:11" ht="12.75" customHeight="1">
      <c r="B183" s="260"/>
    </row>
    <row r="184" spans="2:11" ht="12.75" customHeight="1">
      <c r="B184" s="256"/>
    </row>
    <row r="185" spans="2:11" ht="12.75" customHeight="1">
      <c r="B185" s="256"/>
    </row>
    <row r="186" spans="2:11" ht="12.75" customHeight="1">
      <c r="B186" s="256"/>
    </row>
    <row r="187" spans="2:11" ht="12.75" customHeight="1">
      <c r="B187" s="260"/>
    </row>
    <row r="188" spans="2:11" ht="12.75" customHeight="1">
      <c r="B188" s="260"/>
    </row>
    <row r="189" spans="2:11" ht="12.75" customHeight="1">
      <c r="B189" s="260"/>
    </row>
    <row r="191" spans="2:11" ht="12.75" customHeight="1">
      <c r="B191" s="260"/>
    </row>
    <row r="194" spans="2:11" ht="12.75" customHeight="1">
      <c r="B194" s="258"/>
      <c r="C194" s="258"/>
      <c r="D194" s="258"/>
      <c r="E194" s="258"/>
      <c r="F194" s="258"/>
      <c r="G194" s="258"/>
      <c r="H194" s="258"/>
      <c r="I194" s="258"/>
      <c r="J194" s="258"/>
      <c r="K194" s="258"/>
    </row>
    <row r="195" spans="2:11" ht="12.75" customHeight="1">
      <c r="B195" s="267"/>
      <c r="C195" s="149"/>
      <c r="D195" s="149"/>
      <c r="E195" s="149"/>
      <c r="F195" s="149"/>
      <c r="G195" s="149"/>
      <c r="H195" s="149"/>
      <c r="I195" s="149"/>
      <c r="J195" s="149"/>
      <c r="K195" s="149"/>
    </row>
    <row r="196" spans="2:11" ht="12.75" customHeight="1">
      <c r="B196" s="267"/>
      <c r="C196" s="149"/>
      <c r="D196" s="149"/>
      <c r="E196" s="149"/>
      <c r="F196" s="149"/>
      <c r="G196" s="149"/>
      <c r="H196" s="149"/>
      <c r="I196" s="149"/>
      <c r="J196" s="149"/>
      <c r="K196" s="149"/>
    </row>
    <row r="197" spans="2:11" ht="12.75" customHeight="1">
      <c r="B197" s="267"/>
      <c r="C197" s="149"/>
      <c r="D197" s="149"/>
      <c r="E197" s="149"/>
      <c r="F197" s="149"/>
      <c r="G197" s="149"/>
      <c r="H197" s="149"/>
      <c r="I197" s="149"/>
      <c r="J197" s="149"/>
      <c r="K197" s="149"/>
    </row>
    <row r="198" spans="2:11" ht="12.75" customHeight="1">
      <c r="B198" s="267"/>
      <c r="C198" s="149"/>
      <c r="D198" s="149"/>
      <c r="E198" s="149"/>
      <c r="F198" s="149"/>
      <c r="G198" s="149"/>
      <c r="H198" s="149"/>
      <c r="I198" s="149"/>
      <c r="J198" s="149"/>
      <c r="K198" s="149"/>
    </row>
    <row r="199" spans="2:11" ht="12.75" customHeight="1">
      <c r="B199" s="267"/>
      <c r="C199" s="149"/>
      <c r="D199" s="149"/>
      <c r="E199" s="149"/>
      <c r="F199" s="149"/>
      <c r="G199" s="149"/>
      <c r="H199" s="149"/>
      <c r="I199" s="149"/>
      <c r="J199" s="149"/>
      <c r="K199" s="149"/>
    </row>
    <row r="200" spans="2:11" ht="12.75" customHeight="1">
      <c r="B200" s="259"/>
      <c r="C200" s="268"/>
      <c r="D200" s="268"/>
      <c r="E200" s="268"/>
      <c r="F200" s="268"/>
      <c r="G200" s="268"/>
      <c r="H200" s="268"/>
      <c r="I200" s="268"/>
      <c r="J200" s="268"/>
      <c r="K200" s="268"/>
    </row>
    <row r="202" spans="2:11" ht="12.75" customHeight="1">
      <c r="B202" s="256"/>
    </row>
    <row r="203" spans="2:11" ht="12.75" customHeight="1">
      <c r="B203" s="266"/>
    </row>
    <row r="204" spans="2:11" ht="12.75" customHeight="1">
      <c r="B204" s="257"/>
      <c r="C204" s="257"/>
      <c r="D204" s="257"/>
      <c r="E204" s="257"/>
    </row>
    <row r="205" spans="2:11" ht="12.75" customHeight="1">
      <c r="B205" s="257"/>
      <c r="D205" s="257"/>
      <c r="E205" s="257"/>
      <c r="G205" s="257"/>
    </row>
    <row r="206" spans="2:11" ht="12.75" customHeight="1">
      <c r="B206" s="257"/>
      <c r="D206" s="257"/>
      <c r="E206" s="252"/>
      <c r="G206" s="252"/>
    </row>
    <row r="209" spans="2:7" ht="12.75" customHeight="1">
      <c r="B209" s="269"/>
    </row>
    <row r="215" spans="2:7" ht="12.75" customHeight="1">
      <c r="B215" s="256"/>
      <c r="D215" s="256"/>
      <c r="E215" s="256"/>
    </row>
    <row r="217" spans="2:7" ht="12.75" customHeight="1">
      <c r="B217" s="270"/>
      <c r="C217" s="260"/>
    </row>
    <row r="218" spans="2:7" ht="12.75" customHeight="1">
      <c r="B218" s="270"/>
      <c r="C218" s="260"/>
    </row>
    <row r="220" spans="2:7" ht="12.75" customHeight="1">
      <c r="B220" s="257"/>
      <c r="C220" s="257"/>
      <c r="D220" s="257"/>
      <c r="E220" s="257"/>
    </row>
    <row r="221" spans="2:7" ht="12.75" customHeight="1">
      <c r="B221" s="257"/>
      <c r="C221" s="252"/>
      <c r="D221" s="257"/>
      <c r="E221" s="257"/>
      <c r="F221" s="252"/>
      <c r="G221" s="257"/>
    </row>
    <row r="222" spans="2:7" ht="12.75" customHeight="1">
      <c r="B222" s="257"/>
      <c r="C222" s="252"/>
      <c r="D222" s="257"/>
      <c r="E222" s="252"/>
      <c r="F222" s="252"/>
      <c r="G222" s="252"/>
    </row>
    <row r="225" spans="2:7" ht="12.75" customHeight="1">
      <c r="B225" s="256"/>
      <c r="C225" s="256"/>
      <c r="D225" s="256"/>
      <c r="G225" s="256"/>
    </row>
    <row r="227" spans="2:7" ht="12.75" customHeight="1">
      <c r="B227" s="257"/>
      <c r="C227" s="257"/>
      <c r="D227" s="257"/>
      <c r="E227" s="257"/>
    </row>
    <row r="228" spans="2:7" ht="12.75" customHeight="1">
      <c r="B228" s="257"/>
      <c r="D228" s="257"/>
      <c r="E228" s="257"/>
      <c r="G228" s="257"/>
    </row>
    <row r="229" spans="2:7" ht="12.75" customHeight="1">
      <c r="B229" s="257"/>
      <c r="D229" s="257"/>
      <c r="G229" s="257"/>
    </row>
    <row r="230" spans="2:7" ht="12.75" customHeight="1">
      <c r="B230" s="257"/>
      <c r="D230" s="257"/>
      <c r="G230" s="257"/>
    </row>
    <row r="231" spans="2:7" ht="12.75" customHeight="1">
      <c r="B231" s="256"/>
      <c r="D231" s="256"/>
      <c r="E231" s="256"/>
      <c r="G231" s="256"/>
    </row>
    <row r="236" spans="2:7" ht="12.75" customHeight="1">
      <c r="B236" s="256"/>
    </row>
    <row r="237" spans="2:7" ht="12.75" customHeight="1">
      <c r="B237" s="256"/>
    </row>
    <row r="238" spans="2:7" ht="12.75" customHeight="1">
      <c r="B238" s="257"/>
      <c r="D238" s="257"/>
      <c r="E238" s="257"/>
      <c r="G238" s="257"/>
    </row>
    <row r="239" spans="2:7" ht="12.75" customHeight="1">
      <c r="B239" s="257"/>
      <c r="D239" s="257"/>
      <c r="G239" s="257"/>
    </row>
    <row r="243" spans="2:8" ht="12.75" customHeight="1">
      <c r="B243" s="256"/>
      <c r="D243" s="256"/>
      <c r="E243" s="256"/>
      <c r="G243" s="256"/>
    </row>
    <row r="244" spans="2:8" ht="12.75" customHeight="1">
      <c r="B244" s="256"/>
      <c r="D244" s="256"/>
      <c r="E244" s="256"/>
      <c r="G244" s="256"/>
    </row>
    <row r="245" spans="2:8" ht="12.75" customHeight="1">
      <c r="B245" s="256"/>
      <c r="D245" s="256"/>
      <c r="E245" s="256"/>
      <c r="G245" s="256"/>
    </row>
    <row r="246" spans="2:8" ht="12.75" customHeight="1">
      <c r="B246" s="256"/>
      <c r="D246" s="256"/>
      <c r="E246" s="256"/>
      <c r="G246" s="256"/>
    </row>
    <row r="248" spans="2:8" ht="12.75" customHeight="1">
      <c r="B248" s="256"/>
    </row>
    <row r="249" spans="2:8" ht="12.75" customHeight="1">
      <c r="B249" s="256"/>
    </row>
    <row r="250" spans="2:8" ht="12.75" customHeight="1">
      <c r="B250" s="256"/>
      <c r="H250" s="271"/>
    </row>
    <row r="251" spans="2:8" ht="12.75" customHeight="1">
      <c r="B251" s="256"/>
      <c r="H251" s="256"/>
    </row>
    <row r="252" spans="2:8" ht="12.75" customHeight="1">
      <c r="B252" s="256"/>
      <c r="H252" s="271"/>
    </row>
    <row r="253" spans="2:8" ht="12.75" customHeight="1">
      <c r="B253" s="256"/>
      <c r="F253" s="256"/>
    </row>
    <row r="256" spans="2:8" ht="12.75" customHeight="1">
      <c r="B256" s="256"/>
    </row>
    <row r="257" spans="1:2" ht="12.75" customHeight="1">
      <c r="B257" s="260"/>
    </row>
    <row r="258" spans="1:2" ht="12.75" customHeight="1">
      <c r="B258" s="256"/>
    </row>
    <row r="259" spans="1:2" ht="12.75" customHeight="1">
      <c r="B259" s="260"/>
    </row>
    <row r="260" spans="1:2" ht="12.75" customHeight="1">
      <c r="B260" s="260"/>
    </row>
    <row r="262" spans="1:2" ht="12.75" customHeight="1">
      <c r="B262" s="260"/>
    </row>
    <row r="263" spans="1:2" ht="12.75" customHeight="1">
      <c r="B263" s="260"/>
    </row>
    <row r="268" spans="1:2" ht="12.75" customHeight="1">
      <c r="A268" s="260"/>
    </row>
    <row r="270" spans="1:2" ht="12.75" customHeight="1">
      <c r="B270" s="256"/>
    </row>
    <row r="275" spans="2:5" ht="12.75" customHeight="1">
      <c r="B275" s="267"/>
    </row>
    <row r="276" spans="2:5" ht="12.75" customHeight="1">
      <c r="B276" s="97"/>
      <c r="C276" s="272"/>
      <c r="D276" s="149"/>
    </row>
    <row r="277" spans="2:5" ht="12.75" customHeight="1">
      <c r="B277" s="257"/>
      <c r="C277" s="258"/>
      <c r="D277" s="256"/>
      <c r="E277" s="258"/>
    </row>
    <row r="278" spans="2:5" ht="12.75" customHeight="1">
      <c r="C278" s="273"/>
      <c r="D278" s="256"/>
      <c r="E278" s="258"/>
    </row>
    <row r="279" spans="2:5" ht="12.75" customHeight="1">
      <c r="E279" s="97"/>
    </row>
    <row r="284" spans="2:5" ht="12.75" customHeight="1">
      <c r="E284" s="97"/>
    </row>
    <row r="291" spans="5:5" ht="12.75" customHeight="1">
      <c r="E291" s="97"/>
    </row>
    <row r="303" spans="5:5" ht="12.75" customHeight="1">
      <c r="E303" s="97"/>
    </row>
    <row r="304" spans="5:5" ht="12.75" customHeight="1">
      <c r="E304" s="97"/>
    </row>
    <row r="305" spans="5:5" ht="12.75" customHeight="1">
      <c r="E305" s="97"/>
    </row>
    <row r="310" spans="5:5" ht="12.75" customHeight="1">
      <c r="E310" s="97"/>
    </row>
    <row r="315" spans="5:5" ht="12.75" customHeight="1">
      <c r="E315" s="97"/>
    </row>
  </sheetData>
  <sheetProtection insertRows="0" selectLockedCells="1"/>
  <mergeCells count="2">
    <mergeCell ref="A1:O1"/>
    <mergeCell ref="D116:D118"/>
  </mergeCells>
  <printOptions horizontalCentered="1"/>
  <pageMargins left="0.25" right="0.25" top="0.65" bottom="0.6" header="0.3" footer="0.3"/>
  <pageSetup scale="68" fitToHeight="2" orientation="landscape" r:id="rId1"/>
  <headerFooter alignWithMargins="0"/>
  <rowBreaks count="1" manualBreakCount="1">
    <brk id="57"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
  <sheetViews>
    <sheetView workbookViewId="0">
      <selection activeCell="L13" sqref="L13"/>
    </sheetView>
  </sheetViews>
  <sheetFormatPr defaultColWidth="9.109375" defaultRowHeight="13.2"/>
  <cols>
    <col min="1" max="16384" width="9.109375" style="1"/>
  </cols>
  <sheetData>
    <row r="1" spans="1:10" ht="39" customHeight="1">
      <c r="A1" s="781" t="s">
        <v>195</v>
      </c>
      <c r="B1" s="781"/>
      <c r="C1" s="781"/>
      <c r="D1" s="781"/>
      <c r="E1" s="781"/>
      <c r="F1" s="781"/>
      <c r="G1" s="781"/>
      <c r="H1" s="781"/>
      <c r="I1" s="781"/>
      <c r="J1" s="781"/>
    </row>
    <row r="2" spans="1:10" ht="56.25" customHeight="1">
      <c r="A2" s="964" t="s">
        <v>155</v>
      </c>
      <c r="B2" s="964"/>
      <c r="C2" s="964"/>
      <c r="D2" s="964"/>
      <c r="E2" s="964"/>
      <c r="F2" s="964"/>
      <c r="G2" s="964"/>
      <c r="H2" s="964"/>
      <c r="I2" s="964"/>
      <c r="J2" s="964"/>
    </row>
  </sheetData>
  <mergeCells count="2">
    <mergeCell ref="A1:J1"/>
    <mergeCell ref="A2:J2"/>
  </mergeCells>
  <pageMargins left="0.7" right="0.7" top="0.75" bottom="0.75" header="0.3" footer="0.3"/>
  <pageSetup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A-1 Itemized Costs-Residential</vt:lpstr>
      <vt:lpstr>A-2 Sources-Residential</vt:lpstr>
      <vt:lpstr>A-3 Itemized Costs-Commercial</vt:lpstr>
      <vt:lpstr>A-4 Sources-Commercial</vt:lpstr>
      <vt:lpstr>A-5 Basis and Credit Calc</vt:lpstr>
      <vt:lpstr>A-6 Basis by Building</vt:lpstr>
      <vt:lpstr>A-7 TDC Limit</vt:lpstr>
      <vt:lpstr>A-8 Bond Financing</vt:lpstr>
      <vt:lpstr>B-ID of Interest</vt:lpstr>
      <vt:lpstr>C-Square Footage</vt:lpstr>
      <vt:lpstr>D-Operating Pro Forma</vt:lpstr>
      <vt:lpstr>E-Dev Services Agmt</vt:lpstr>
      <vt:lpstr>'A-2 Sources-Residential'!Print_Area</vt:lpstr>
      <vt:lpstr>'A-5 Basis and Credit Calc'!Print_Area</vt:lpstr>
      <vt:lpstr>'A-6 Basis by Building'!Print_Area</vt:lpstr>
      <vt:lpstr>'A-7 TDC Limit'!Print_Area</vt:lpstr>
      <vt:lpstr>'A-8 Bond Financing'!Print_Area</vt:lpstr>
      <vt:lpstr>'B-ID of Interest'!Print_Area</vt:lpstr>
      <vt:lpstr>'C-Square Footage'!Print_Area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WSHFC | LIHTC Final Cost Certification Exhibits for 1602 Projects</dc:title>
  <dc:creator>Leslie Price</dc:creator>
  <cp:lastModifiedBy>Sojung Choi</cp:lastModifiedBy>
  <cp:lastPrinted>2019-01-17T16:17:04Z</cp:lastPrinted>
  <dcterms:created xsi:type="dcterms:W3CDTF">2011-01-31T22:50:39Z</dcterms:created>
  <dcterms:modified xsi:type="dcterms:W3CDTF">2024-08-06T03:34:29Z</dcterms:modified>
</cp:coreProperties>
</file>