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defaultThemeVersion="124226"/>
  <mc:AlternateContent xmlns:mc="http://schemas.openxmlformats.org/markup-compatibility/2006">
    <mc:Choice Requires="x15">
      <x15ac:absPath xmlns:x15ac="http://schemas.microsoft.com/office/spreadsheetml/2010/11/ac" url="T:\MASTERS\Application\2023 Application\Already updated for 2023\LIHTC Addendum\"/>
    </mc:Choice>
  </mc:AlternateContent>
  <xr:revisionPtr revIDLastSave="0" documentId="13_ncr:1_{988624CE-09CD-4E26-A0D7-D194C7E9C98B}" xr6:coauthVersionLast="47" xr6:coauthVersionMax="47" xr10:uidLastSave="{00000000-0000-0000-0000-000000000000}"/>
  <bookViews>
    <workbookView xWindow="-10140" yWindow="-21710" windowWidth="38620" windowHeight="21220" tabRatio="942" firstSheet="1" activeTab="9" xr2:uid="{00000000-000D-0000-FFFF-FFFF00000000}"/>
  </bookViews>
  <sheets>
    <sheet name="ScoringLists" sheetId="10" state="hidden" r:id="rId1"/>
    <sheet name="Property Conditions Summary" sheetId="27" r:id="rId2"/>
    <sheet name="Priority Key" sheetId="29" r:id="rId3"/>
    <sheet name="Rehab-4% Alt 6C" sheetId="22" r:id="rId4"/>
    <sheet name="Rehab-4% Alt 6D" sheetId="23" r:id="rId5"/>
    <sheet name="Rehab-4%Alt 7A" sheetId="24" r:id="rId6"/>
    <sheet name="Rehab-4% Alt Rents" sheetId="25" r:id="rId7"/>
    <sheet name="Rehab-4% Alt Pro Forma" sheetId="26" r:id="rId8"/>
    <sheet name="Rehab-4% Alt Summary" sheetId="28" r:id="rId9"/>
    <sheet name="Reserve History" sheetId="30" r:id="rId10"/>
  </sheets>
  <externalReferences>
    <externalReference r:id="rId11"/>
  </externalReferences>
  <definedNames>
    <definedName name="credit_limits">ScoringLists!$B$187:$B$187</definedName>
    <definedName name="DevFees">ScoringLists!$B$189:$B$194</definedName>
    <definedName name="eligible_tribes">ScoringLists!$B$201:$B$214</definedName>
    <definedName name="federal_funding_sources">ScoringLists!$B$171:$B$177</definedName>
    <definedName name="FunderType">[1]Under_the_Hood!$C$15:$C$17</definedName>
    <definedName name="FundingType">[1]Under_the_Hood!$C$9:$C$11</definedName>
    <definedName name="higher_income">ScoringLists!$B$2:$B$16</definedName>
    <definedName name="Historic">ScoringLists!$B$197:$B$199</definedName>
    <definedName name="Homeless75">ScoringLists!$B$126:$B$127</definedName>
    <definedName name="in_within">ScoringLists!$B$229:$B$233</definedName>
    <definedName name="Inc_Higher">ScoringLists!$B$18:$B$38</definedName>
    <definedName name="Inc_Lower">ScoringLists!$B$69:$B$89</definedName>
    <definedName name="Inc_percent">ScoringLists!$B$91:$B$100</definedName>
    <definedName name="job_centers">ScoringLists!$B$235:$B$284</definedName>
    <definedName name="KC_HTF">ScoringLists!$B$179:$B$181</definedName>
    <definedName name="KC_only">ScoringLists!$B$221:$B$223</definedName>
    <definedName name="KC_OppArea">ScoringLists!$B$225:$B$227</definedName>
    <definedName name="local_funding_counties">ScoringLists!$B$140:$B$147</definedName>
    <definedName name="local_funding_sources">ScoringLists!$B$149:$B$161</definedName>
    <definedName name="local_funding_types">ScoringLists!$B$163:$B$169</definedName>
    <definedName name="location_eff">ScoringLists!$B$216:$B$219</definedName>
    <definedName name="lower_income">ScoringLists!$B$40:$B$67</definedName>
    <definedName name="NPSponsor">ScoringLists!$B$286:$B$289</definedName>
    <definedName name="PBRA_units">ScoringLists!$B$183:$B$186</definedName>
    <definedName name="_xlnm.Print_Area" localSheetId="2">'Priority Key'!$B$2:$EK$36</definedName>
    <definedName name="_xlnm.Print_Area" localSheetId="1">'Property Conditions Summary'!$A$1:$I$74</definedName>
    <definedName name="_xlnm.Print_Area" localSheetId="3">'Rehab-4% Alt 6C'!$A$1:$F$115</definedName>
    <definedName name="_xlnm.Print_Area" localSheetId="7">'Rehab-4% Alt Pro Forma'!$A$1:$N$109</definedName>
    <definedName name="_xlnm.Print_Area" localSheetId="6">'Rehab-4% Alt Rents'!$A$1:$L$21</definedName>
    <definedName name="_xlnm.Print_Area" localSheetId="8">'Rehab-4% Alt Summary'!$A$1:$D$49</definedName>
    <definedName name="_xlnm.Print_Area" localSheetId="5">'Rehab-4%Alt 7A'!$A$1:$K$29</definedName>
    <definedName name="_xlnm.Print_Area" localSheetId="9">'Reserve History'!$A$1:$G$67</definedName>
    <definedName name="SpecNeeds20">ScoringLists!$B$130:$B$138</definedName>
    <definedName name="TDC_limit">ScoringLists!$B$291:$B$292</definedName>
    <definedName name="TDC_limt">ScoringLists!$B$291:$B$292</definedName>
    <definedName name="Years">ScoringLists!$B$102:$B$124</definedName>
    <definedName name="Z_1B6CD137_2613_4D41_AC2A_F2F894E3C087_.wvu.PrintArea" localSheetId="6" hidden="1">'Rehab-4% Alt Rents'!$A$4:$M$21</definedName>
    <definedName name="Z_1B6CD137_2613_4D41_AC2A_F2F894E3C087_.wvu.PrintArea" localSheetId="8" hidden="1">'Rehab-4% Alt Summary'!$A$2:$C$2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3" i="30" l="1"/>
  <c r="D34" i="30"/>
  <c r="D35" i="30"/>
  <c r="D36" i="30"/>
  <c r="B44" i="30"/>
  <c r="B45" i="30" s="1"/>
  <c r="B46" i="30" s="1"/>
  <c r="B47" i="30" s="1"/>
  <c r="B48" i="30" s="1"/>
  <c r="B49" i="30" s="1"/>
  <c r="B50" i="30" s="1"/>
  <c r="B51" i="30" s="1"/>
  <c r="B52" i="30" s="1"/>
  <c r="B53" i="30" s="1"/>
  <c r="B54" i="30" s="1"/>
  <c r="B55" i="30" s="1"/>
  <c r="B56" i="30" s="1"/>
  <c r="B57" i="30" s="1"/>
  <c r="B58" i="30" s="1"/>
  <c r="B59" i="30" s="1"/>
  <c r="B60" i="30" s="1"/>
  <c r="B61" i="30" s="1"/>
  <c r="B62" i="30" s="1"/>
  <c r="B63" i="30" s="1"/>
  <c r="B64" i="30" s="1"/>
  <c r="B65" i="30" s="1"/>
  <c r="F66" i="30"/>
  <c r="C66" i="30"/>
  <c r="D65" i="30"/>
  <c r="D64" i="30"/>
  <c r="D63" i="30"/>
  <c r="D62" i="30"/>
  <c r="D61" i="30"/>
  <c r="D60" i="30"/>
  <c r="D59" i="30"/>
  <c r="D58" i="30"/>
  <c r="D57" i="30"/>
  <c r="D56" i="30"/>
  <c r="D55" i="30"/>
  <c r="D54" i="30"/>
  <c r="D53" i="30"/>
  <c r="D52" i="30"/>
  <c r="D51" i="30"/>
  <c r="D50" i="30"/>
  <c r="D49" i="30"/>
  <c r="D48" i="30"/>
  <c r="D47" i="30"/>
  <c r="D46" i="30"/>
  <c r="D45" i="30"/>
  <c r="D44" i="30"/>
  <c r="D43" i="30"/>
  <c r="D15" i="30"/>
  <c r="D16" i="30"/>
  <c r="D17" i="30"/>
  <c r="D18" i="30"/>
  <c r="D19" i="30"/>
  <c r="D20" i="30"/>
  <c r="D21" i="30"/>
  <c r="D22" i="30"/>
  <c r="D23" i="30"/>
  <c r="D24" i="30"/>
  <c r="D25" i="30"/>
  <c r="D26" i="30"/>
  <c r="D27" i="30"/>
  <c r="D28" i="30"/>
  <c r="D29" i="30"/>
  <c r="D30" i="30"/>
  <c r="D31" i="30"/>
  <c r="D32" i="30"/>
  <c r="D37" i="30"/>
  <c r="D14" i="30"/>
  <c r="F38" i="30"/>
  <c r="C38" i="30"/>
  <c r="B15" i="30"/>
  <c r="B16" i="30" s="1"/>
  <c r="B17" i="30" s="1"/>
  <c r="B18" i="30" s="1"/>
  <c r="B19" i="30" s="1"/>
  <c r="B20" i="30" s="1"/>
  <c r="B21" i="30" s="1"/>
  <c r="B22" i="30" s="1"/>
  <c r="B23" i="30" s="1"/>
  <c r="B24" i="30" s="1"/>
  <c r="B25" i="30" s="1"/>
  <c r="B26" i="30" s="1"/>
  <c r="B27" i="30" s="1"/>
  <c r="B28" i="30" s="1"/>
  <c r="B29" i="30" s="1"/>
  <c r="B30" i="30" s="1"/>
  <c r="B31" i="30" s="1"/>
  <c r="B32" i="30" s="1"/>
  <c r="B33" i="30" s="1"/>
  <c r="B34" i="30" s="1"/>
  <c r="B35" i="30" s="1"/>
  <c r="B36" i="30" s="1"/>
  <c r="B37" i="30" s="1"/>
  <c r="C8" i="30"/>
  <c r="I74" i="27"/>
  <c r="C23" i="24"/>
  <c r="F32" i="23" s="1"/>
  <c r="N106" i="26"/>
  <c r="M106" i="26"/>
  <c r="L106" i="26"/>
  <c r="K106" i="26"/>
  <c r="J106" i="26"/>
  <c r="I106" i="26"/>
  <c r="H106" i="26"/>
  <c r="G106" i="26"/>
  <c r="N96" i="26"/>
  <c r="M96" i="26"/>
  <c r="L96" i="26"/>
  <c r="K96" i="26"/>
  <c r="J96" i="26"/>
  <c r="I96" i="26"/>
  <c r="H96" i="26"/>
  <c r="G96" i="26"/>
  <c r="N54" i="26"/>
  <c r="M54" i="26"/>
  <c r="L54" i="26"/>
  <c r="K54" i="26"/>
  <c r="J54" i="26"/>
  <c r="I54" i="26"/>
  <c r="H54" i="26"/>
  <c r="N44" i="26"/>
  <c r="M44" i="26"/>
  <c r="L44" i="26"/>
  <c r="K44" i="26"/>
  <c r="J44" i="26"/>
  <c r="I44" i="26"/>
  <c r="H44" i="26"/>
  <c r="H45" i="26" s="1"/>
  <c r="H40" i="26"/>
  <c r="I39" i="26"/>
  <c r="J39" i="26" s="1"/>
  <c r="K39" i="26" s="1"/>
  <c r="L39" i="26" s="1"/>
  <c r="M39" i="26" s="1"/>
  <c r="N39" i="26" s="1"/>
  <c r="G91" i="26" s="1"/>
  <c r="H91" i="26" s="1"/>
  <c r="I91" i="26" s="1"/>
  <c r="J91" i="26" s="1"/>
  <c r="K91" i="26" s="1"/>
  <c r="L91" i="26" s="1"/>
  <c r="M91" i="26" s="1"/>
  <c r="N91" i="26" s="1"/>
  <c r="I38" i="26"/>
  <c r="J38" i="26" s="1"/>
  <c r="K38" i="26" s="1"/>
  <c r="L38" i="26" s="1"/>
  <c r="M38" i="26" s="1"/>
  <c r="N38" i="26" s="1"/>
  <c r="G90" i="26" s="1"/>
  <c r="H90" i="26" s="1"/>
  <c r="I90" i="26" s="1"/>
  <c r="J90" i="26" s="1"/>
  <c r="K90" i="26" s="1"/>
  <c r="L90" i="26" s="1"/>
  <c r="M90" i="26" s="1"/>
  <c r="N90" i="26" s="1"/>
  <c r="I37" i="26"/>
  <c r="J37" i="26"/>
  <c r="K37" i="26" s="1"/>
  <c r="L37" i="26" s="1"/>
  <c r="M37" i="26" s="1"/>
  <c r="N37" i="26" s="1"/>
  <c r="G89" i="26" s="1"/>
  <c r="H89" i="26" s="1"/>
  <c r="I89" i="26" s="1"/>
  <c r="J89" i="26" s="1"/>
  <c r="K89" i="26" s="1"/>
  <c r="L89" i="26" s="1"/>
  <c r="M89" i="26" s="1"/>
  <c r="N89" i="26" s="1"/>
  <c r="I36" i="26"/>
  <c r="J36" i="26" s="1"/>
  <c r="K36" i="26" s="1"/>
  <c r="L36" i="26" s="1"/>
  <c r="M36" i="26" s="1"/>
  <c r="N36" i="26" s="1"/>
  <c r="G88" i="26" s="1"/>
  <c r="H88" i="26" s="1"/>
  <c r="I88" i="26" s="1"/>
  <c r="J88" i="26" s="1"/>
  <c r="K88" i="26" s="1"/>
  <c r="L88" i="26" s="1"/>
  <c r="M88" i="26" s="1"/>
  <c r="N88" i="26" s="1"/>
  <c r="I35" i="26"/>
  <c r="J35" i="26" s="1"/>
  <c r="K35" i="26" s="1"/>
  <c r="L35" i="26" s="1"/>
  <c r="M35" i="26" s="1"/>
  <c r="N35" i="26" s="1"/>
  <c r="G87" i="26" s="1"/>
  <c r="H87" i="26" s="1"/>
  <c r="I87" i="26" s="1"/>
  <c r="J87" i="26" s="1"/>
  <c r="K87" i="26" s="1"/>
  <c r="L87" i="26" s="1"/>
  <c r="M87" i="26" s="1"/>
  <c r="N87" i="26" s="1"/>
  <c r="I34" i="26"/>
  <c r="J34" i="26" s="1"/>
  <c r="K34" i="26" s="1"/>
  <c r="L34" i="26" s="1"/>
  <c r="M34" i="26" s="1"/>
  <c r="N34" i="26" s="1"/>
  <c r="G86" i="26" s="1"/>
  <c r="H86" i="26" s="1"/>
  <c r="I86" i="26" s="1"/>
  <c r="J86" i="26" s="1"/>
  <c r="K86" i="26" s="1"/>
  <c r="L86" i="26" s="1"/>
  <c r="M86" i="26" s="1"/>
  <c r="N86" i="26" s="1"/>
  <c r="I33" i="26"/>
  <c r="J33" i="26" s="1"/>
  <c r="K33" i="26" s="1"/>
  <c r="L33" i="26" s="1"/>
  <c r="M33" i="26" s="1"/>
  <c r="N33" i="26" s="1"/>
  <c r="G85" i="26" s="1"/>
  <c r="H85" i="26" s="1"/>
  <c r="I85" i="26" s="1"/>
  <c r="J85" i="26" s="1"/>
  <c r="K85" i="26" s="1"/>
  <c r="L85" i="26" s="1"/>
  <c r="M85" i="26" s="1"/>
  <c r="N85" i="26" s="1"/>
  <c r="I32" i="26"/>
  <c r="J32" i="26" s="1"/>
  <c r="K32" i="26" s="1"/>
  <c r="L32" i="26" s="1"/>
  <c r="M32" i="26" s="1"/>
  <c r="N32" i="26" s="1"/>
  <c r="G84" i="26" s="1"/>
  <c r="H84" i="26" s="1"/>
  <c r="I84" i="26" s="1"/>
  <c r="J84" i="26" s="1"/>
  <c r="K84" i="26" s="1"/>
  <c r="L84" i="26" s="1"/>
  <c r="M84" i="26" s="1"/>
  <c r="N84" i="26" s="1"/>
  <c r="I31" i="26"/>
  <c r="J31" i="26"/>
  <c r="K31" i="26" s="1"/>
  <c r="L31" i="26" s="1"/>
  <c r="M31" i="26" s="1"/>
  <c r="N31" i="26" s="1"/>
  <c r="G83" i="26" s="1"/>
  <c r="H83" i="26" s="1"/>
  <c r="I83" i="26" s="1"/>
  <c r="J83" i="26" s="1"/>
  <c r="K83" i="26" s="1"/>
  <c r="L83" i="26" s="1"/>
  <c r="M83" i="26" s="1"/>
  <c r="N83" i="26" s="1"/>
  <c r="I30" i="26"/>
  <c r="J30" i="26" s="1"/>
  <c r="K30" i="26" s="1"/>
  <c r="L30" i="26" s="1"/>
  <c r="M30" i="26"/>
  <c r="N30" i="26" s="1"/>
  <c r="G82" i="26" s="1"/>
  <c r="H82" i="26" s="1"/>
  <c r="I82" i="26" s="1"/>
  <c r="J82" i="26" s="1"/>
  <c r="K82" i="26" s="1"/>
  <c r="L82" i="26" s="1"/>
  <c r="M82" i="26" s="1"/>
  <c r="N82" i="26" s="1"/>
  <c r="I29" i="26"/>
  <c r="J29" i="26" s="1"/>
  <c r="K29" i="26" s="1"/>
  <c r="L29" i="26" s="1"/>
  <c r="M29" i="26" s="1"/>
  <c r="N29" i="26" s="1"/>
  <c r="G81" i="26" s="1"/>
  <c r="H81" i="26" s="1"/>
  <c r="I81" i="26" s="1"/>
  <c r="J81" i="26" s="1"/>
  <c r="K81" i="26" s="1"/>
  <c r="L81" i="26" s="1"/>
  <c r="M81" i="26" s="1"/>
  <c r="N81" i="26" s="1"/>
  <c r="I28" i="26"/>
  <c r="J28" i="26" s="1"/>
  <c r="K28" i="26" s="1"/>
  <c r="L28" i="26" s="1"/>
  <c r="M28" i="26" s="1"/>
  <c r="N28" i="26" s="1"/>
  <c r="G80" i="26" s="1"/>
  <c r="H80" i="26" s="1"/>
  <c r="I80" i="26" s="1"/>
  <c r="J80" i="26" s="1"/>
  <c r="K80" i="26" s="1"/>
  <c r="L80" i="26" s="1"/>
  <c r="M80" i="26" s="1"/>
  <c r="N80" i="26" s="1"/>
  <c r="I27" i="26"/>
  <c r="J27" i="26" s="1"/>
  <c r="K27" i="26" s="1"/>
  <c r="L27" i="26" s="1"/>
  <c r="M27" i="26" s="1"/>
  <c r="N27" i="26" s="1"/>
  <c r="G79" i="26" s="1"/>
  <c r="H79" i="26" s="1"/>
  <c r="I79" i="26" s="1"/>
  <c r="J79" i="26" s="1"/>
  <c r="K79" i="26" s="1"/>
  <c r="L79" i="26" s="1"/>
  <c r="M79" i="26" s="1"/>
  <c r="N79" i="26" s="1"/>
  <c r="I26" i="26"/>
  <c r="J26" i="26" s="1"/>
  <c r="K26" i="26" s="1"/>
  <c r="L26" i="26" s="1"/>
  <c r="M26" i="26" s="1"/>
  <c r="N26" i="26" s="1"/>
  <c r="G78" i="26" s="1"/>
  <c r="H78" i="26" s="1"/>
  <c r="I78" i="26" s="1"/>
  <c r="J78" i="26" s="1"/>
  <c r="K78" i="26" s="1"/>
  <c r="L78" i="26" s="1"/>
  <c r="M78" i="26" s="1"/>
  <c r="N78" i="26" s="1"/>
  <c r="I25" i="26"/>
  <c r="J25" i="26"/>
  <c r="K25" i="26" s="1"/>
  <c r="L25" i="26" s="1"/>
  <c r="M25" i="26" s="1"/>
  <c r="N25" i="26" s="1"/>
  <c r="G77" i="26" s="1"/>
  <c r="H77" i="26" s="1"/>
  <c r="I77" i="26" s="1"/>
  <c r="J77" i="26" s="1"/>
  <c r="K77" i="26" s="1"/>
  <c r="L77" i="26" s="1"/>
  <c r="M77" i="26" s="1"/>
  <c r="N77" i="26" s="1"/>
  <c r="I24" i="26"/>
  <c r="J24" i="26" s="1"/>
  <c r="K24" i="26" s="1"/>
  <c r="L24" i="26" s="1"/>
  <c r="M24" i="26" s="1"/>
  <c r="N24" i="26" s="1"/>
  <c r="G76" i="26" s="1"/>
  <c r="H76" i="26" s="1"/>
  <c r="I76" i="26" s="1"/>
  <c r="J76" i="26" s="1"/>
  <c r="K76" i="26" s="1"/>
  <c r="L76" i="26" s="1"/>
  <c r="M76" i="26" s="1"/>
  <c r="N76" i="26" s="1"/>
  <c r="I23" i="26"/>
  <c r="J23" i="26" s="1"/>
  <c r="K23" i="26" s="1"/>
  <c r="L23" i="26" s="1"/>
  <c r="M23" i="26" s="1"/>
  <c r="N23" i="26" s="1"/>
  <c r="G75" i="26" s="1"/>
  <c r="H75" i="26" s="1"/>
  <c r="I75" i="26" s="1"/>
  <c r="J75" i="26" s="1"/>
  <c r="K75" i="26" s="1"/>
  <c r="L75" i="26" s="1"/>
  <c r="M75" i="26" s="1"/>
  <c r="N75" i="26" s="1"/>
  <c r="I22" i="26"/>
  <c r="J22" i="26" s="1"/>
  <c r="K22" i="26" s="1"/>
  <c r="L22" i="26" s="1"/>
  <c r="M22" i="26" s="1"/>
  <c r="N22" i="26" s="1"/>
  <c r="G74" i="26" s="1"/>
  <c r="H74" i="26" s="1"/>
  <c r="I74" i="26" s="1"/>
  <c r="J74" i="26" s="1"/>
  <c r="K74" i="26" s="1"/>
  <c r="L74" i="26" s="1"/>
  <c r="M74" i="26" s="1"/>
  <c r="N74" i="26" s="1"/>
  <c r="I21" i="26"/>
  <c r="J21" i="26" s="1"/>
  <c r="K21" i="26" s="1"/>
  <c r="L21" i="26" s="1"/>
  <c r="M21" i="26" s="1"/>
  <c r="N21" i="26" s="1"/>
  <c r="G73" i="26" s="1"/>
  <c r="H73" i="26" s="1"/>
  <c r="I73" i="26" s="1"/>
  <c r="J73" i="26" s="1"/>
  <c r="K73" i="26" s="1"/>
  <c r="L73" i="26" s="1"/>
  <c r="M73" i="26" s="1"/>
  <c r="N73" i="26" s="1"/>
  <c r="I20" i="26"/>
  <c r="I19" i="26"/>
  <c r="J19" i="26" s="1"/>
  <c r="K19" i="26" s="1"/>
  <c r="D19" i="25"/>
  <c r="G36" i="26" s="1"/>
  <c r="H18" i="25"/>
  <c r="J18" i="25"/>
  <c r="K18" i="25" s="1"/>
  <c r="H17" i="25"/>
  <c r="J17" i="25"/>
  <c r="K17" i="25" s="1"/>
  <c r="H16" i="25"/>
  <c r="J16" i="25" s="1"/>
  <c r="K16" i="25" s="1"/>
  <c r="H15" i="25"/>
  <c r="J15" i="25"/>
  <c r="K15" i="25" s="1"/>
  <c r="H14" i="25"/>
  <c r="J14" i="25"/>
  <c r="K14" i="25" s="1"/>
  <c r="H13" i="25"/>
  <c r="J13" i="25" s="1"/>
  <c r="K13" i="25" s="1"/>
  <c r="H12" i="25"/>
  <c r="J12" i="25" s="1"/>
  <c r="K12" i="25" s="1"/>
  <c r="H11" i="25"/>
  <c r="J11" i="25" s="1"/>
  <c r="K11" i="25" s="1"/>
  <c r="C12" i="24"/>
  <c r="F19" i="23"/>
  <c r="C18" i="23"/>
  <c r="D111" i="22"/>
  <c r="F101" i="22"/>
  <c r="E101" i="22"/>
  <c r="D101" i="22"/>
  <c r="D87" i="22"/>
  <c r="D81" i="22"/>
  <c r="F70" i="22"/>
  <c r="E70" i="22"/>
  <c r="D62" i="22"/>
  <c r="F56" i="22"/>
  <c r="E56" i="22"/>
  <c r="D56" i="22"/>
  <c r="F40" i="22"/>
  <c r="F114" i="22" s="1"/>
  <c r="F11" i="23" s="1"/>
  <c r="F16" i="23" s="1"/>
  <c r="F18" i="23" s="1"/>
  <c r="E40" i="22"/>
  <c r="D40" i="22"/>
  <c r="E21" i="22"/>
  <c r="D21" i="22"/>
  <c r="D70" i="22"/>
  <c r="G32" i="26"/>
  <c r="G19" i="26"/>
  <c r="G40" i="26" s="1"/>
  <c r="G31" i="26"/>
  <c r="G30" i="26"/>
  <c r="E39" i="30"/>
  <c r="K19" i="25" l="1"/>
  <c r="H9" i="26" s="1"/>
  <c r="I9" i="26" s="1"/>
  <c r="J9" i="26" s="1"/>
  <c r="G37" i="26"/>
  <c r="F21" i="23"/>
  <c r="F23" i="23" s="1"/>
  <c r="F25" i="23" s="1"/>
  <c r="G24" i="26"/>
  <c r="G25" i="26"/>
  <c r="G38" i="26"/>
  <c r="G22" i="26"/>
  <c r="G23" i="26"/>
  <c r="G39" i="26"/>
  <c r="G42" i="26"/>
  <c r="G44" i="26" s="1"/>
  <c r="G45" i="26" s="1"/>
  <c r="G20" i="26"/>
  <c r="G21" i="26"/>
  <c r="G43" i="26"/>
  <c r="G28" i="26"/>
  <c r="G29" i="26"/>
  <c r="G33" i="26"/>
  <c r="G34" i="26"/>
  <c r="E114" i="22"/>
  <c r="E11" i="23" s="1"/>
  <c r="E16" i="23" s="1"/>
  <c r="E18" i="23" s="1"/>
  <c r="E21" i="23" s="1"/>
  <c r="E23" i="23" s="1"/>
  <c r="E25" i="23" s="1"/>
  <c r="G26" i="26"/>
  <c r="G27" i="26"/>
  <c r="G35" i="26"/>
  <c r="D114" i="22"/>
  <c r="F31" i="23" s="1"/>
  <c r="F33" i="23" s="1"/>
  <c r="F35" i="23" s="1"/>
  <c r="F38" i="23" s="1"/>
  <c r="J12" i="26"/>
  <c r="K9" i="26"/>
  <c r="I12" i="26"/>
  <c r="H12" i="26"/>
  <c r="L19" i="26"/>
  <c r="I40" i="26"/>
  <c r="I45" i="26" s="1"/>
  <c r="J20" i="26"/>
  <c r="K20" i="26" s="1"/>
  <c r="L20" i="26" s="1"/>
  <c r="M20" i="26" s="1"/>
  <c r="N20" i="26" s="1"/>
  <c r="G72" i="26" s="1"/>
  <c r="H72" i="26" s="1"/>
  <c r="I72" i="26" s="1"/>
  <c r="J72" i="26" s="1"/>
  <c r="K72" i="26" s="1"/>
  <c r="L72" i="26" s="1"/>
  <c r="M72" i="26" s="1"/>
  <c r="N72" i="26" s="1"/>
  <c r="E67" i="30"/>
  <c r="F27" i="23" l="1"/>
  <c r="C29" i="24"/>
  <c r="F40" i="23"/>
  <c r="C25" i="24" s="1"/>
  <c r="C27" i="24" s="1"/>
  <c r="C30" i="24" s="1"/>
  <c r="M19" i="26"/>
  <c r="L40" i="26"/>
  <c r="L45" i="26" s="1"/>
  <c r="K12" i="26"/>
  <c r="L9" i="26"/>
  <c r="I14" i="26"/>
  <c r="I15" i="26"/>
  <c r="I47" i="26" s="1"/>
  <c r="J14" i="26"/>
  <c r="J15" i="26" s="1"/>
  <c r="H14" i="26"/>
  <c r="H15" i="26" s="1"/>
  <c r="H47" i="26" s="1"/>
  <c r="J40" i="26"/>
  <c r="J45" i="26" s="1"/>
  <c r="K40" i="26"/>
  <c r="K45" i="26" s="1"/>
  <c r="J47" i="26" l="1"/>
  <c r="J55" i="26" s="1"/>
  <c r="H56" i="26"/>
  <c r="H55" i="26"/>
  <c r="I55" i="26"/>
  <c r="I56" i="26"/>
  <c r="L12" i="26"/>
  <c r="M9" i="26"/>
  <c r="K14" i="26"/>
  <c r="K15" i="26"/>
  <c r="K47" i="26" s="1"/>
  <c r="N19" i="26"/>
  <c r="M40" i="26"/>
  <c r="M45" i="26" s="1"/>
  <c r="J56" i="26" l="1"/>
  <c r="M12" i="26"/>
  <c r="N9" i="26"/>
  <c r="G71" i="26"/>
  <c r="N40" i="26"/>
  <c r="N45" i="26" s="1"/>
  <c r="L14" i="26"/>
  <c r="L15" i="26" s="1"/>
  <c r="L47" i="26" s="1"/>
  <c r="K56" i="26"/>
  <c r="K55" i="26"/>
  <c r="L55" i="26" l="1"/>
  <c r="L56" i="26"/>
  <c r="G92" i="26"/>
  <c r="G97" i="26" s="1"/>
  <c r="H71" i="26"/>
  <c r="G61" i="26"/>
  <c r="N12" i="26"/>
  <c r="M14" i="26"/>
  <c r="M15" i="26"/>
  <c r="M47" i="26" s="1"/>
  <c r="H92" i="26" l="1"/>
  <c r="H97" i="26" s="1"/>
  <c r="I71" i="26"/>
  <c r="M56" i="26"/>
  <c r="M55" i="26"/>
  <c r="N14" i="26"/>
  <c r="N15" i="26" s="1"/>
  <c r="N47" i="26" s="1"/>
  <c r="H61" i="26"/>
  <c r="G64" i="26"/>
  <c r="G66" i="26" l="1"/>
  <c r="G67" i="26" s="1"/>
  <c r="G99" i="26" s="1"/>
  <c r="I61" i="26"/>
  <c r="H64" i="26"/>
  <c r="I92" i="26"/>
  <c r="I97" i="26" s="1"/>
  <c r="J71" i="26"/>
  <c r="N55" i="26"/>
  <c r="N56" i="26"/>
  <c r="G107" i="26" l="1"/>
  <c r="G108" i="26"/>
  <c r="H66" i="26"/>
  <c r="H67" i="26" s="1"/>
  <c r="H99" i="26" s="1"/>
  <c r="I64" i="26"/>
  <c r="J61" i="26"/>
  <c r="K71" i="26"/>
  <c r="J92" i="26"/>
  <c r="J97" i="26" s="1"/>
  <c r="L71" i="26" l="1"/>
  <c r="K92" i="26"/>
  <c r="K97" i="26" s="1"/>
  <c r="H107" i="26"/>
  <c r="H108" i="26"/>
  <c r="J64" i="26"/>
  <c r="K61" i="26"/>
  <c r="I66" i="26"/>
  <c r="I67" i="26" s="1"/>
  <c r="I99" i="26" s="1"/>
  <c r="I107" i="26" l="1"/>
  <c r="I108" i="26"/>
  <c r="L61" i="26"/>
  <c r="K64" i="26"/>
  <c r="J66" i="26"/>
  <c r="J67" i="26" s="1"/>
  <c r="J99" i="26" s="1"/>
  <c r="M71" i="26"/>
  <c r="L92" i="26"/>
  <c r="L97" i="26" s="1"/>
  <c r="K66" i="26" l="1"/>
  <c r="K67" i="26" s="1"/>
  <c r="K99" i="26" s="1"/>
  <c r="J108" i="26"/>
  <c r="J107" i="26"/>
  <c r="N71" i="26"/>
  <c r="N92" i="26" s="1"/>
  <c r="N97" i="26" s="1"/>
  <c r="M92" i="26"/>
  <c r="M97" i="26" s="1"/>
  <c r="L64" i="26"/>
  <c r="M61" i="26"/>
  <c r="K107" i="26" l="1"/>
  <c r="K108" i="26"/>
  <c r="M64" i="26"/>
  <c r="N61" i="26"/>
  <c r="N64" i="26" s="1"/>
  <c r="L66" i="26"/>
  <c r="L67" i="26" s="1"/>
  <c r="L99" i="26" s="1"/>
  <c r="L108" i="26" l="1"/>
  <c r="L107" i="26"/>
  <c r="N66" i="26"/>
  <c r="N67" i="26" s="1"/>
  <c r="N99" i="26" s="1"/>
  <c r="M66" i="26"/>
  <c r="M67" i="26" s="1"/>
  <c r="M99" i="26" s="1"/>
  <c r="M108" i="26" l="1"/>
  <c r="M107" i="26"/>
  <c r="N108" i="26"/>
  <c r="N10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Leslie B. Price</author>
  </authors>
  <commentList>
    <comment ref="F9" authorId="0" shapeId="0" xr:uid="{00000000-0006-0000-0100-000001000000}">
      <text>
        <r>
          <rPr>
            <sz val="9"/>
            <color indexed="81"/>
            <rFont val="Tahoma"/>
            <family val="2"/>
          </rPr>
          <t xml:space="preserve">E:  Excellent
G:  Good
F:   Fair
P:   Poor
</t>
        </r>
      </text>
    </comment>
    <comment ref="G9" authorId="0" shapeId="0" xr:uid="{00000000-0006-0000-0100-000002000000}">
      <text>
        <r>
          <rPr>
            <sz val="9"/>
            <color indexed="81"/>
            <rFont val="Tahoma"/>
            <family val="2"/>
          </rPr>
          <t xml:space="preserve">Please use see the "Priority Key" tab for explanations of the levels of priority.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Leslie Price</author>
  </authors>
  <commentList>
    <comment ref="H8" authorId="0" shapeId="0" xr:uid="{00000000-0006-0000-0600-000001000000}">
      <text>
        <r>
          <rPr>
            <sz val="9"/>
            <color indexed="81"/>
            <rFont val="Tahoma"/>
            <family val="2"/>
          </rPr>
          <t xml:space="preserve">Net Maximum TC Rents = Maximum Allowable TC Rents - Utility Allowance
</t>
        </r>
      </text>
    </comment>
    <comment ref="J8" authorId="0" shapeId="0" xr:uid="{00000000-0006-0000-0600-000002000000}">
      <text>
        <r>
          <rPr>
            <sz val="9"/>
            <color indexed="81"/>
            <rFont val="Tahoma"/>
            <family val="2"/>
          </rPr>
          <t xml:space="preserve">Maximum Achievable Rents are the lesser of the Net Maximum Tax Credit Rents or the rents concluded in the market study. </t>
        </r>
      </text>
    </comment>
  </commentList>
</comments>
</file>

<file path=xl/sharedStrings.xml><?xml version="1.0" encoding="utf-8"?>
<sst xmlns="http://schemas.openxmlformats.org/spreadsheetml/2006/main" count="731" uniqueCount="587">
  <si>
    <t>=</t>
  </si>
  <si>
    <t>Project Name:</t>
  </si>
  <si>
    <t>No Points Taken</t>
  </si>
  <si>
    <t>DevFees</t>
  </si>
  <si>
    <t>Historic</t>
  </si>
  <si>
    <t>NP Sponsor</t>
  </si>
  <si>
    <t>1.</t>
  </si>
  <si>
    <t>2.</t>
  </si>
  <si>
    <t>3.</t>
  </si>
  <si>
    <t>4.</t>
  </si>
  <si>
    <t>None</t>
  </si>
  <si>
    <t>Years</t>
  </si>
  <si>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</si>
  <si>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</si>
  <si>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</si>
  <si>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</si>
  <si>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</si>
  <si>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</si>
  <si>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</si>
  <si>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</si>
  <si>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</si>
  <si>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</si>
  <si>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</si>
  <si>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</si>
  <si>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</si>
  <si>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</si>
  <si>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</si>
  <si>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</si>
  <si>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</si>
  <si>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</si>
  <si>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</si>
  <si>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</si>
  <si>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22 years - 44 points</t>
  </si>
  <si>
    <t>SpecNeeds20</t>
  </si>
  <si>
    <t>REVENUES</t>
  </si>
  <si>
    <t>Year 1</t>
  </si>
  <si>
    <t>Year 2</t>
  </si>
  <si>
    <t>Year 3</t>
  </si>
  <si>
    <t>Year 4</t>
  </si>
  <si>
    <t>Year 5</t>
  </si>
  <si>
    <t>Year 6</t>
  </si>
  <si>
    <t>Year 7</t>
  </si>
  <si>
    <t xml:space="preserve">Residential Income </t>
  </si>
  <si>
    <t>Total Residential Income</t>
  </si>
  <si>
    <t>EFFECTIVE GROSS INCOME (EGI)</t>
  </si>
  <si>
    <t xml:space="preserve">EXPENSES </t>
  </si>
  <si>
    <t xml:space="preserve">Operating Expenses- </t>
  </si>
  <si>
    <t>Electric</t>
  </si>
  <si>
    <t>Water &amp; Sewer</t>
  </si>
  <si>
    <t>Garbage Removal</t>
  </si>
  <si>
    <t>Contract Repairs</t>
  </si>
  <si>
    <t xml:space="preserve">Maintenance and janitorial </t>
  </si>
  <si>
    <t>Management - Off-site</t>
  </si>
  <si>
    <t>Management - On-site</t>
  </si>
  <si>
    <t>Insurance</t>
  </si>
  <si>
    <t>Accounting</t>
  </si>
  <si>
    <t>Marketing</t>
  </si>
  <si>
    <t>Real Estate Taxes</t>
  </si>
  <si>
    <t>Other</t>
  </si>
  <si>
    <t>Total Residential Operating Expenses</t>
  </si>
  <si>
    <t>Replacement Reserve</t>
  </si>
  <si>
    <t>Operating Reserve</t>
  </si>
  <si>
    <t>Total Reserves</t>
  </si>
  <si>
    <t>TOTAL PROJECT EXPENSES</t>
  </si>
  <si>
    <t>NET OPERATING INCOME (EGI - Total Expenses)</t>
  </si>
  <si>
    <t>Loan Amount</t>
  </si>
  <si>
    <t>TOTAL DEBT SERVICE</t>
  </si>
  <si>
    <t>Year 8</t>
  </si>
  <si>
    <t>Year 9</t>
  </si>
  <si>
    <t>Year 10</t>
  </si>
  <si>
    <t>Year 11</t>
  </si>
  <si>
    <t>Year 12</t>
  </si>
  <si>
    <t>Year 13</t>
  </si>
  <si>
    <t>Year 14</t>
  </si>
  <si>
    <t>Year 15</t>
  </si>
  <si>
    <t>% of Median 
Income Served</t>
  </si>
  <si>
    <t>Totals</t>
  </si>
  <si>
    <t>Number of Units</t>
  </si>
  <si>
    <t xml:space="preserve">Annual Gross Rental Income 
</t>
  </si>
  <si>
    <t>Unit Size 
(Number of Bedrooms)</t>
  </si>
  <si>
    <t>Annual Gross Rental Income</t>
  </si>
  <si>
    <t>• 21 years - 42 points</t>
  </si>
  <si>
    <t>Concluded Rents from Market Study</t>
  </si>
  <si>
    <t>King County</t>
  </si>
  <si>
    <t>Market Rent</t>
  </si>
  <si>
    <t>Maximum Allowable Tax Credit Rents</t>
  </si>
  <si>
    <t>Net Maximum Tax Credit Rents</t>
  </si>
  <si>
    <t>Utility Allowance</t>
  </si>
  <si>
    <t xml:space="preserve">Maximum Achievable Rents </t>
  </si>
  <si>
    <t>Maximum Allowable Tax Credit Rents are published here:</t>
  </si>
  <si>
    <t>Instructions:</t>
  </si>
  <si>
    <t>Income Set-Asides - Higher Income Counties</t>
  </si>
  <si>
    <t>Income Set-Asides - Lower Income Counties</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</si>
  <si>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</si>
  <si>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</si>
  <si>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</si>
  <si>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4:</t>
    </r>
    <r>
      <rPr>
        <sz val="11"/>
        <rFont val="Calibri"/>
        <family val="2"/>
      </rPr>
      <t xml:space="preserve">  40% @ 30% AMI, 60% @ 50% AMI (58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</si>
  <si>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(58 Points)</t>
    </r>
  </si>
  <si>
    <r>
      <rPr>
        <b/>
        <sz val="11"/>
        <rFont val="Calibri"/>
        <family val="2"/>
      </rPr>
      <t>Option 6:</t>
    </r>
    <r>
      <rPr>
        <sz val="11"/>
        <rFont val="Calibri"/>
        <family val="2"/>
      </rPr>
      <t xml:space="preserve">  Not Available in Higher Income Counties</t>
    </r>
  </si>
  <si>
    <r>
      <rPr>
        <b/>
        <sz val="11"/>
        <rFont val="Calibri"/>
        <family val="2"/>
      </rPr>
      <t>Option 7:</t>
    </r>
    <r>
      <rPr>
        <sz val="11"/>
        <rFont val="Calibri"/>
        <family val="2"/>
      </rPr>
      <t xml:space="preserve">  25% @ 30% AMI, 25% @ 40% AMI, 50% @ 50% AMI (56 Points)</t>
    </r>
  </si>
  <si>
    <r>
      <rPr>
        <b/>
        <sz val="11"/>
        <rFont val="Calibri"/>
        <family val="2"/>
      </rPr>
      <t>Option 8</t>
    </r>
    <r>
      <rPr>
        <sz val="11"/>
        <rFont val="Calibri"/>
        <family val="2"/>
      </rPr>
      <t>:  25% @ 30% AMI, 50% @ 40% AMI, 25% @ 60% AMI (56 Points)</t>
    </r>
  </si>
  <si>
    <r>
      <rPr>
        <b/>
        <sz val="11"/>
        <rFont val="Calibri"/>
        <family val="2"/>
      </rPr>
      <t>Option 9:</t>
    </r>
    <r>
      <rPr>
        <sz val="11"/>
        <rFont val="Calibri"/>
        <family val="2"/>
      </rPr>
      <t xml:space="preserve">  50% @ 30% AMI, 25% @ 50% AMI, 25% @ 60% AMI (56 Points)</t>
    </r>
  </si>
  <si>
    <r>
      <rPr>
        <b/>
        <sz val="11"/>
        <rFont val="Calibri"/>
        <family val="2"/>
      </rPr>
      <t>Option 10:</t>
    </r>
    <r>
      <rPr>
        <sz val="11"/>
        <rFont val="Calibri"/>
        <family val="2"/>
      </rPr>
      <t xml:space="preserve">  50% @ 30% AMI, 10% @ 40% AMI, 40% @ 60% AMI (54 Points)</t>
    </r>
  </si>
  <si>
    <r>
      <rPr>
        <b/>
        <sz val="11"/>
        <rFont val="Calibri"/>
        <family val="2"/>
      </rPr>
      <t>Option 11:</t>
    </r>
    <r>
      <rPr>
        <sz val="11"/>
        <rFont val="Calibri"/>
        <family val="2"/>
      </rPr>
      <t xml:space="preserve">  40% @ 30a5 ami, 50% @ 50% AMI, 10% @ 60% AMI (54 Points)</t>
    </r>
  </si>
  <si>
    <r>
      <rPr>
        <b/>
        <sz val="11"/>
        <rFont val="Calibri"/>
        <family val="2"/>
      </rPr>
      <t>Option 12:</t>
    </r>
    <r>
      <rPr>
        <sz val="11"/>
        <rFont val="Calibri"/>
        <family val="2"/>
      </rPr>
      <t xml:space="preserve">  Not Available in Higher Income Counties</t>
    </r>
  </si>
  <si>
    <r>
      <rPr>
        <b/>
        <sz val="11"/>
        <rFont val="Calibri"/>
        <family val="2"/>
      </rPr>
      <t>Option 13:</t>
    </r>
    <r>
      <rPr>
        <sz val="11"/>
        <rFont val="Calibri"/>
        <family val="2"/>
      </rPr>
      <t xml:space="preserve">  40% @ 30% AMI, 40% @ 50% AMI, 20% @ 60% AMI (52 Points)</t>
    </r>
  </si>
  <si>
    <r>
      <rPr>
        <b/>
        <sz val="11"/>
        <rFont val="Calibri"/>
        <family val="2"/>
      </rPr>
      <t xml:space="preserve">Option 14: </t>
    </r>
    <r>
      <rPr>
        <sz val="11"/>
        <rFont val="Calibri"/>
        <family val="2"/>
      </rPr>
      <t xml:space="preserve"> 40% @ 30% AMI, 20% @ 40% AMI, 40% @ 60% AMI (52 Points)</t>
    </r>
  </si>
  <si>
    <r>
      <rPr>
        <b/>
        <sz val="11"/>
        <rFont val="Calibri"/>
        <family val="2"/>
      </rPr>
      <t>Option 15:</t>
    </r>
    <r>
      <rPr>
        <sz val="11"/>
        <rFont val="Calibri"/>
        <family val="2"/>
      </rPr>
      <t xml:space="preserve">  50% @ 30% AMI, 50% @ 60% AMI (50 Points)</t>
    </r>
  </si>
  <si>
    <r>
      <rPr>
        <b/>
        <sz val="11"/>
        <rFont val="Calibri"/>
        <family val="2"/>
      </rPr>
      <t xml:space="preserve">Option 16: </t>
    </r>
    <r>
      <rPr>
        <sz val="11"/>
        <rFont val="Calibri"/>
        <family val="2"/>
      </rPr>
      <t xml:space="preserve"> 25% @ 30% AMI, 75% @ 50% AMI (50 Points)</t>
    </r>
  </si>
  <si>
    <r>
      <rPr>
        <b/>
        <sz val="11"/>
        <rFont val="Calibri"/>
        <family val="2"/>
      </rPr>
      <t>Option 17:</t>
    </r>
    <r>
      <rPr>
        <sz val="11"/>
        <rFont val="Calibri"/>
        <family val="2"/>
      </rPr>
      <t xml:space="preserve">  40% @ 30% AMI, 30@ 50% AMI, 30% @ 60% AMI (50 Points)</t>
    </r>
  </si>
  <si>
    <r>
      <rPr>
        <b/>
        <sz val="11"/>
        <rFont val="Calibri"/>
        <family val="2"/>
      </rPr>
      <t>Option 18:</t>
    </r>
    <r>
      <rPr>
        <sz val="11"/>
        <rFont val="Calibri"/>
        <family val="2"/>
      </rPr>
      <t xml:space="preserve">  Not Available in Higher Income Counties</t>
    </r>
  </si>
  <si>
    <r>
      <rPr>
        <b/>
        <sz val="11"/>
        <rFont val="Calibri"/>
        <family val="2"/>
      </rPr>
      <t>Option 19:</t>
    </r>
    <r>
      <rPr>
        <sz val="11"/>
        <rFont val="Calibri"/>
        <family val="2"/>
      </rPr>
      <t xml:space="preserve">  Not Available in Higher Income Counties</t>
    </r>
  </si>
  <si>
    <r>
      <rPr>
        <b/>
        <sz val="11"/>
        <rFont val="Calibri"/>
        <family val="2"/>
      </rPr>
      <t xml:space="preserve">Option 20: </t>
    </r>
    <r>
      <rPr>
        <sz val="11"/>
        <rFont val="Calibri"/>
        <family val="2"/>
      </rPr>
      <t xml:space="preserve"> Not Available in Higher Income Counties</t>
    </r>
  </si>
  <si>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</si>
  <si>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</si>
  <si>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</si>
  <si>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r>
      <rPr>
        <b/>
        <sz val="11"/>
        <rFont val="Calibri"/>
        <family val="2"/>
      </rPr>
      <t>Option 4:</t>
    </r>
    <r>
      <rPr>
        <sz val="11"/>
        <rFont val="Calibri"/>
        <family val="2"/>
      </rPr>
      <t xml:space="preserve">  40% @ 30% AMI, 60% @ 50% AMI (60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</si>
  <si>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(60 Points)</t>
    </r>
  </si>
  <si>
    <r>
      <rPr>
        <b/>
        <sz val="11"/>
        <rFont val="Calibri"/>
        <family val="2"/>
      </rPr>
      <t>Option 6:</t>
    </r>
    <r>
      <rPr>
        <sz val="11"/>
        <rFont val="Calibri"/>
        <family val="2"/>
      </rPr>
      <t xml:space="preserve">  10% @ 30% AMI, 60% @ 40% AMI, 30% @ 50% AMI (60 Points)</t>
    </r>
  </si>
  <si>
    <r>
      <rPr>
        <b/>
        <sz val="11"/>
        <rFont val="Calibri"/>
        <family val="2"/>
      </rPr>
      <t>Option 7:</t>
    </r>
    <r>
      <rPr>
        <sz val="11"/>
        <rFont val="Calibri"/>
        <family val="2"/>
      </rPr>
      <t xml:space="preserve">  25% @ 30% AMI, 25% @ 40% AMI, 50% @ 50% AMI (58 Points)</t>
    </r>
  </si>
  <si>
    <r>
      <rPr>
        <b/>
        <sz val="11"/>
        <rFont val="Calibri"/>
        <family val="2"/>
      </rPr>
      <t>Option 8:</t>
    </r>
    <r>
      <rPr>
        <sz val="11"/>
        <rFont val="Calibri"/>
        <family val="2"/>
      </rPr>
      <t xml:space="preserve">  25% @ 30% AMI, 50% @ 40% AMI, 25% @ 60% AMI (58 Points)</t>
    </r>
  </si>
  <si>
    <r>
      <rPr>
        <b/>
        <sz val="11"/>
        <rFont val="Calibri"/>
        <family val="2"/>
      </rPr>
      <t>Option 9:</t>
    </r>
    <r>
      <rPr>
        <sz val="11"/>
        <rFont val="Calibri"/>
        <family val="2"/>
      </rPr>
      <t xml:space="preserve">  Not Available in Lower Income Counties</t>
    </r>
  </si>
  <si>
    <r>
      <rPr>
        <b/>
        <sz val="11"/>
        <rFont val="Calibri"/>
        <family val="2"/>
      </rPr>
      <t>Option 10:</t>
    </r>
    <r>
      <rPr>
        <sz val="11"/>
        <rFont val="Calibri"/>
        <family val="2"/>
      </rPr>
      <t xml:space="preserve">  Not Available in Lower Income Counties</t>
    </r>
  </si>
  <si>
    <r>
      <rPr>
        <b/>
        <sz val="11"/>
        <rFont val="Calibri"/>
        <family val="2"/>
      </rPr>
      <t>Option 11:</t>
    </r>
    <r>
      <rPr>
        <sz val="11"/>
        <rFont val="Calibri"/>
        <family val="2"/>
      </rPr>
      <t xml:space="preserve">  40% @ 30% AMI, 50% @ 50% AMI, 10% @ 60% AMI (56 Points)</t>
    </r>
  </si>
  <si>
    <r>
      <rPr>
        <b/>
        <sz val="11"/>
        <rFont val="Calibri"/>
        <family val="2"/>
      </rPr>
      <t>Option 12:</t>
    </r>
    <r>
      <rPr>
        <sz val="11"/>
        <rFont val="Calibri"/>
        <family val="2"/>
      </rPr>
      <t xml:space="preserve">  10% @ 30% AMI, 50% @ 40% AMI, 40% @ 50% AMI (56 Points)</t>
    </r>
  </si>
  <si>
    <r>
      <rPr>
        <b/>
        <sz val="11"/>
        <rFont val="Calibri"/>
        <family val="2"/>
      </rPr>
      <t>Option 13:</t>
    </r>
    <r>
      <rPr>
        <sz val="11"/>
        <rFont val="Calibri"/>
        <family val="2"/>
      </rPr>
      <t xml:space="preserve">  40% @ 30% AMI, 40% @ 50% AMI, 20% @ 60% AMI (54 Points)</t>
    </r>
  </si>
  <si>
    <r>
      <rPr>
        <b/>
        <sz val="11"/>
        <rFont val="Calibri"/>
        <family val="2"/>
      </rPr>
      <t>Option 14:</t>
    </r>
    <r>
      <rPr>
        <sz val="11"/>
        <rFont val="Calibri"/>
        <family val="2"/>
      </rPr>
      <t xml:space="preserve">  40% @ 30% AMI, 20% @ 40% AMI, 40% @ 60% AMI (54 Points)</t>
    </r>
  </si>
  <si>
    <r>
      <rPr>
        <b/>
        <sz val="11"/>
        <rFont val="Calibri"/>
        <family val="2"/>
      </rPr>
      <t>Option 15:</t>
    </r>
    <r>
      <rPr>
        <sz val="11"/>
        <rFont val="Calibri"/>
        <family val="2"/>
      </rPr>
      <t xml:space="preserve">  Not Available in Lower Income Counties</t>
    </r>
  </si>
  <si>
    <r>
      <rPr>
        <b/>
        <sz val="11"/>
        <rFont val="Calibri"/>
        <family val="2"/>
      </rPr>
      <t>Option 16:</t>
    </r>
    <r>
      <rPr>
        <sz val="11"/>
        <rFont val="Calibri"/>
        <family val="2"/>
      </rPr>
      <t xml:space="preserve">  25% @ 30% AMI, 75% @ 50% AMI (52 Points)</t>
    </r>
  </si>
  <si>
    <r>
      <rPr>
        <b/>
        <sz val="11"/>
        <rFont val="Calibri"/>
        <family val="2"/>
      </rPr>
      <t>Option 17:</t>
    </r>
    <r>
      <rPr>
        <sz val="11"/>
        <rFont val="Calibri"/>
        <family val="2"/>
      </rPr>
      <t xml:space="preserve">  40% @ 30% AMI, 30@ 50% AMI, 30% @ 60% AMI (52 Points)</t>
    </r>
  </si>
  <si>
    <r>
      <rPr>
        <b/>
        <sz val="11"/>
        <rFont val="Calibri"/>
        <family val="2"/>
      </rPr>
      <t>Option 18:</t>
    </r>
    <r>
      <rPr>
        <sz val="11"/>
        <rFont val="Calibri"/>
        <family val="2"/>
      </rPr>
      <t xml:space="preserve">  10% @ 30% AMI, 60% @ 40% AMI, 30% @ 60% AMI (52 Points)</t>
    </r>
  </si>
  <si>
    <r>
      <rPr>
        <b/>
        <sz val="11"/>
        <rFont val="Calibri"/>
        <family val="2"/>
      </rPr>
      <t>Option 19:</t>
    </r>
    <r>
      <rPr>
        <sz val="11"/>
        <rFont val="Calibri"/>
        <family val="2"/>
      </rPr>
      <t xml:space="preserve">  50% @ 40% AMI, 50% @ 50% AMI (52 Points)</t>
    </r>
  </si>
  <si>
    <r>
      <rPr>
        <b/>
        <sz val="11"/>
        <rFont val="Calibri"/>
        <family val="2"/>
      </rPr>
      <t xml:space="preserve">Option 20: </t>
    </r>
    <r>
      <rPr>
        <sz val="11"/>
        <rFont val="Calibri"/>
        <family val="2"/>
      </rPr>
      <t xml:space="preserve"> 40% @ 40% AMI, 60% @ 50% AMI (50 Points)</t>
    </r>
  </si>
  <si>
    <t>Inc_Lower</t>
  </si>
  <si>
    <t>Inc_Higher</t>
  </si>
  <si>
    <t>% of Units</t>
  </si>
  <si>
    <t>Inc_percent</t>
  </si>
  <si>
    <t>Homeless75</t>
  </si>
  <si>
    <t>Higher Income Counties</t>
  </si>
  <si>
    <t>higher_income</t>
  </si>
  <si>
    <t>Benton</t>
  </si>
  <si>
    <t>Clark</t>
  </si>
  <si>
    <t>Franklin</t>
  </si>
  <si>
    <t>Island</t>
  </si>
  <si>
    <t xml:space="preserve">Pierce </t>
  </si>
  <si>
    <t>San Juan</t>
  </si>
  <si>
    <t>Skagit</t>
  </si>
  <si>
    <t>Skamania</t>
  </si>
  <si>
    <t>Snohomish</t>
  </si>
  <si>
    <t>Thurston</t>
  </si>
  <si>
    <t>Whatcom</t>
  </si>
  <si>
    <t>King</t>
  </si>
  <si>
    <t>Kitsap</t>
  </si>
  <si>
    <t>Lower Income Counties</t>
  </si>
  <si>
    <t>lower_income</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</si>
  <si>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</si>
  <si>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</si>
  <si>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</si>
  <si>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</si>
  <si>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</si>
  <si>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</si>
  <si>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</si>
  <si>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</si>
  <si>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</si>
  <si>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</si>
  <si>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</si>
  <si>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</si>
  <si>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</si>
  <si>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</si>
  <si>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</si>
  <si>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</si>
  <si>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</si>
  <si>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</si>
  <si>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</si>
  <si>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</si>
  <si>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</si>
  <si>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</si>
  <si>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</si>
  <si>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</si>
  <si>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</si>
  <si>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</si>
  <si>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Not located in a Higher Income County</t>
  </si>
  <si>
    <t>Not located in a Lower Income County</t>
  </si>
  <si>
    <t>Local Funding Counties</t>
  </si>
  <si>
    <t>Clark County</t>
  </si>
  <si>
    <t>Pierce County</t>
  </si>
  <si>
    <t>Spokane County</t>
  </si>
  <si>
    <t>Snohomish County</t>
  </si>
  <si>
    <t>Whatcom County</t>
  </si>
  <si>
    <t>a Non-Metro County.  This project is not eligible for these points.</t>
  </si>
  <si>
    <t>local_funding_counties</t>
  </si>
  <si>
    <t>Local Funding Sources</t>
  </si>
  <si>
    <t>local_funding_sources</t>
  </si>
  <si>
    <t>HOME</t>
  </si>
  <si>
    <t>CDBG</t>
  </si>
  <si>
    <t>Land Donation</t>
  </si>
  <si>
    <t>Local Housing Levy Funds</t>
  </si>
  <si>
    <t>Local Housing Trust Funds</t>
  </si>
  <si>
    <t>HOPWA</t>
  </si>
  <si>
    <t>McKinney Vento Homeless Assistance Grants</t>
  </si>
  <si>
    <t>NAHASDA Indian Housing Block Grant Funds</t>
  </si>
  <si>
    <t>Other source preapproved by the Commission</t>
  </si>
  <si>
    <t>Local Funding Types</t>
  </si>
  <si>
    <t>local_funding_types</t>
  </si>
  <si>
    <t>Permanent Financing</t>
  </si>
  <si>
    <t>Public Housing Authority funds preapproved by the Commission</t>
  </si>
  <si>
    <t>Capital Grant</t>
  </si>
  <si>
    <t>Project-Based Rental Assistance</t>
  </si>
  <si>
    <t>Operating and Maintenance Subsidies</t>
  </si>
  <si>
    <t>Other funding type preapproved by the Commission</t>
  </si>
  <si>
    <t>Federal Funding Sources</t>
  </si>
  <si>
    <t>HUD 202</t>
  </si>
  <si>
    <t>USDA 514</t>
  </si>
  <si>
    <t>Other federal source preapproved by the Commission</t>
  </si>
  <si>
    <t>federal_funding_sources</t>
  </si>
  <si>
    <t>HUD 811</t>
  </si>
  <si>
    <t>USDA 515</t>
  </si>
  <si>
    <t>10% - 10 Points</t>
  </si>
  <si>
    <t>11% - 8 Points</t>
  </si>
  <si>
    <t>12% - 6 Points</t>
  </si>
  <si>
    <t>13% - 4 Points</t>
  </si>
  <si>
    <t>14% - 2 Points</t>
  </si>
  <si>
    <t>15% - 0 Points</t>
  </si>
  <si>
    <t>Not a Historic property</t>
  </si>
  <si>
    <t>Listed, or determined eligible for listing, in the National Register of Historic Places</t>
  </si>
  <si>
    <t>Eligible Tribal Area</t>
  </si>
  <si>
    <t>eligible_tribes</t>
  </si>
  <si>
    <t>Chehalis</t>
  </si>
  <si>
    <t>Location Efficient Projects</t>
  </si>
  <si>
    <t>Location_eff</t>
  </si>
  <si>
    <t>KC_only</t>
  </si>
  <si>
    <t>a Metro County.  This project is not eligible for these points.</t>
  </si>
  <si>
    <t>in</t>
  </si>
  <si>
    <t>Job Centers</t>
  </si>
  <si>
    <t>in_within</t>
  </si>
  <si>
    <t>job_centers</t>
  </si>
  <si>
    <t>Everett</t>
  </si>
  <si>
    <t>Vancouver</t>
  </si>
  <si>
    <t>Mount Vista CDP</t>
  </si>
  <si>
    <t>Lakewood</t>
  </si>
  <si>
    <t>Airway Heights</t>
  </si>
  <si>
    <t>Battle Ground</t>
  </si>
  <si>
    <t>Blaine</t>
  </si>
  <si>
    <t>Fife</t>
  </si>
  <si>
    <t>North Lynnwood CDP</t>
  </si>
  <si>
    <t>Mukilteo</t>
  </si>
  <si>
    <t>Fairwood</t>
  </si>
  <si>
    <t>Spokane Valley</t>
  </si>
  <si>
    <t>Bonney Lake</t>
  </si>
  <si>
    <t>Hazel Dell CDP</t>
  </si>
  <si>
    <t>South Hill</t>
  </si>
  <si>
    <t>Sumner</t>
  </si>
  <si>
    <t>Five Corners</t>
  </si>
  <si>
    <t>Fort Lewis</t>
  </si>
  <si>
    <t>Mill Creek</t>
  </si>
  <si>
    <t>Ferndale</t>
  </si>
  <si>
    <t>Cheney</t>
  </si>
  <si>
    <t>Salmon Creek CDP</t>
  </si>
  <si>
    <t>Kennewick</t>
  </si>
  <si>
    <t>Lacey</t>
  </si>
  <si>
    <t>Pasco</t>
  </si>
  <si>
    <t>Grandview</t>
  </si>
  <si>
    <t>Richland</t>
  </si>
  <si>
    <t>Hoquiam</t>
  </si>
  <si>
    <t>East Port Orchard CDP</t>
  </si>
  <si>
    <t>Wenatchee</t>
  </si>
  <si>
    <t>Olympia</t>
  </si>
  <si>
    <t>Terrace Heights CDP</t>
  </si>
  <si>
    <t>Pullman</t>
  </si>
  <si>
    <t>Tumwater</t>
  </si>
  <si>
    <t>Yelm</t>
  </si>
  <si>
    <t>Ellensburg</t>
  </si>
  <si>
    <t>Sunnyslope CDP</t>
  </si>
  <si>
    <t>Port Angeles</t>
  </si>
  <si>
    <t>Clarkston</t>
  </si>
  <si>
    <t>Moses Lake</t>
  </si>
  <si>
    <t>Longview</t>
  </si>
  <si>
    <t>Ephrata</t>
  </si>
  <si>
    <t>Sequim</t>
  </si>
  <si>
    <t>Bainbridge Island</t>
  </si>
  <si>
    <t>Sunnyside</t>
  </si>
  <si>
    <t>Bothell</t>
  </si>
  <si>
    <t>in King County and is not eligible for these points.</t>
  </si>
  <si>
    <t>Nonprofit Only</t>
  </si>
  <si>
    <t>For Profit Nonprofit Partnership</t>
  </si>
  <si>
    <t>Nonprofit Sponsor Waiver</t>
  </si>
  <si>
    <t>Select Higher Income County</t>
  </si>
  <si>
    <t>Select Lower Income County</t>
  </si>
  <si>
    <t>• 20% of the Total Housing Units for Farmworkers - 10 Points</t>
  </si>
  <si>
    <t>• 20% of the Total Housing Units for Large Households - 10 Points</t>
  </si>
  <si>
    <t>75% of Total Housing Units as Supportive Housing for the Homeless - 35 Points</t>
  </si>
  <si>
    <t>• 20% of the Total Housing Units as Housing for Persons with Disabilities - 10 Points</t>
  </si>
  <si>
    <t>• 20% of the Total Housing Units as Permanent Housing for the Homeless - 10 Points</t>
  </si>
  <si>
    <t>• 20% of the Total Housing Units as Transitional Housing for the Homeless - 10 Points</t>
  </si>
  <si>
    <t>• Elderly Housing Project:  Residents 62 or older - 10 Points</t>
  </si>
  <si>
    <t>• Elderly Housing Project:  Residents 55 or older - 10 Points</t>
  </si>
  <si>
    <t>• Elderly Housing Project: RD Section 515 program or a HUD elderly program - 10 Points</t>
  </si>
  <si>
    <t>Select Location</t>
  </si>
  <si>
    <t xml:space="preserve">Located in a registered Historic District </t>
  </si>
  <si>
    <t>King County and in a TOD location.</t>
  </si>
  <si>
    <t>NAHASDA Indian Housing Block Grant - NON-METRO COUNTIES ONLY</t>
  </si>
  <si>
    <t>Select location</t>
  </si>
  <si>
    <t>Select Source</t>
  </si>
  <si>
    <t>State Funding Coord</t>
  </si>
  <si>
    <t>King County and has selected #4 above.</t>
  </si>
  <si>
    <t>a Metro or Non-Metro County.</t>
  </si>
  <si>
    <t>King County, has not selected #4 and is not eligible for these points.</t>
  </si>
  <si>
    <t>KC_HTF</t>
  </si>
  <si>
    <t>Chehalis - Non-Metro (3 Points)</t>
  </si>
  <si>
    <t>Colville - Non-Metro (3 Points)</t>
  </si>
  <si>
    <t>Hoh - Non-Metro (3 Points)</t>
  </si>
  <si>
    <t>Kalispel - Non-Metro (3 Points)</t>
  </si>
  <si>
    <t>Lower Elwha - Non-Metro (3 Points)</t>
  </si>
  <si>
    <t>Makah - Non-Metro (3 Points)</t>
  </si>
  <si>
    <t>Quileute - Non-Metro (3 Points)</t>
  </si>
  <si>
    <t>Quinault - Non-Metro (3 Points)</t>
  </si>
  <si>
    <t>Skokomish - Non-Metro (3 Points)</t>
  </si>
  <si>
    <t>Spokane - Non-Metro (3 Points)</t>
  </si>
  <si>
    <t>Squaxin Island - Non-Metro (3 Points)</t>
  </si>
  <si>
    <t>Upper Skagit - Non-Metro (3 Points)</t>
  </si>
  <si>
    <t>Yakama - Non-Metro (3 Points)</t>
  </si>
  <si>
    <t>Nooksack - Metro (5 Points)</t>
  </si>
  <si>
    <t>in a Metro County and within 5 miles of</t>
  </si>
  <si>
    <t>in a Non-Metro County and within 10 miles of</t>
  </si>
  <si>
    <t>Select Job Growth Place</t>
  </si>
  <si>
    <t>PBRA_units</t>
  </si>
  <si>
    <t>30-49 units = 2 points</t>
  </si>
  <si>
    <t>50-79 units = 3 points</t>
  </si>
  <si>
    <t>80 units or more = 4 points</t>
  </si>
  <si>
    <t>0 points</t>
  </si>
  <si>
    <t>King County TOD</t>
  </si>
  <si>
    <t>King County and in a High or Very High Opportunity Area Census tract.</t>
  </si>
  <si>
    <t>King County OppArea</t>
  </si>
  <si>
    <t>KC_OppArea</t>
  </si>
  <si>
    <t>TDC_Limit</t>
  </si>
  <si>
    <t>Balance of State TDC Limits</t>
  </si>
  <si>
    <t>King-Pierce-Snohomish County TDC Limits</t>
  </si>
  <si>
    <t>Other:</t>
  </si>
  <si>
    <t>Less Annual Residential Vacancy</t>
  </si>
  <si>
    <t>Legal Services</t>
  </si>
  <si>
    <t>Security</t>
  </si>
  <si>
    <t>Decorating/Turnover</t>
  </si>
  <si>
    <t>Landscaping</t>
  </si>
  <si>
    <t>Pest Control</t>
  </si>
  <si>
    <t>Fire Safety</t>
  </si>
  <si>
    <t>Elevator</t>
  </si>
  <si>
    <t>Oil/Gas/Other</t>
  </si>
  <si>
    <t>Telephone</t>
  </si>
  <si>
    <t>DEBT SERVICE</t>
  </si>
  <si>
    <t>Lender 1</t>
  </si>
  <si>
    <t>Lender 2</t>
  </si>
  <si>
    <t>Gross Cash Flow</t>
  </si>
  <si>
    <t>Debt Coverage Ratio</t>
  </si>
  <si>
    <t>inflation factor</t>
  </si>
  <si>
    <t>Cost / Unit (Y1)</t>
  </si>
  <si>
    <t>Rehabilitation</t>
  </si>
  <si>
    <r>
      <t xml:space="preserve">Urban:  within 1/2 mile of 5 services </t>
    </r>
    <r>
      <rPr>
        <u/>
        <sz val="11"/>
        <color indexed="8"/>
        <rFont val="Calibri"/>
        <family val="2"/>
      </rPr>
      <t>and</t>
    </r>
    <r>
      <rPr>
        <sz val="11"/>
        <color indexed="8"/>
        <rFont val="Calibri"/>
        <family val="2"/>
      </rPr>
      <t xml:space="preserve"> within 1/2 mile of a grocery store</t>
    </r>
  </si>
  <si>
    <r>
      <t xml:space="preserve">Urban:  within 1/4 mile of 3 services </t>
    </r>
    <r>
      <rPr>
        <u/>
        <sz val="11"/>
        <color indexed="8"/>
        <rFont val="Calibri"/>
        <family val="2"/>
      </rPr>
      <t>and</t>
    </r>
    <r>
      <rPr>
        <sz val="11"/>
        <color indexed="8"/>
        <rFont val="Calibri"/>
        <family val="2"/>
      </rPr>
      <t xml:space="preserve"> within 1/2 mile of a grocery store</t>
    </r>
  </si>
  <si>
    <t>Rural:  within 2 miles of 4 services, one of which is a grocery store</t>
  </si>
  <si>
    <t>Operating Expenses</t>
  </si>
  <si>
    <t>R  E  S  I  D  E  N  T  I  A  L</t>
  </si>
  <si>
    <t>Total Residential Project Cost</t>
  </si>
  <si>
    <t>Eligible Basis</t>
  </si>
  <si>
    <t>Acquisition</t>
  </si>
  <si>
    <t>Acquisition Costs:</t>
  </si>
  <si>
    <t>Land</t>
  </si>
  <si>
    <t>Existing Structures</t>
  </si>
  <si>
    <t>Liens</t>
  </si>
  <si>
    <t>Closing, Title &amp; Recording Costs</t>
  </si>
  <si>
    <t>Extension payment</t>
  </si>
  <si>
    <t>SUBTOTAL</t>
  </si>
  <si>
    <t>Construction:</t>
  </si>
  <si>
    <t>Demolition</t>
  </si>
  <si>
    <t>New Building</t>
  </si>
  <si>
    <t>Contractor Profit</t>
  </si>
  <si>
    <t>Contractor Overhead</t>
  </si>
  <si>
    <t xml:space="preserve">New Construction Contingency   </t>
  </si>
  <si>
    <t xml:space="preserve">Rehab Contingency  </t>
  </si>
  <si>
    <t>Accessory Building</t>
  </si>
  <si>
    <t>Site Work / Infrastructure</t>
  </si>
  <si>
    <t>Off site Infrastructure</t>
  </si>
  <si>
    <t>Environmental Abatement (Building)</t>
  </si>
  <si>
    <t>Environmental Abatement (Land)</t>
  </si>
  <si>
    <t>Sales Tax</t>
  </si>
  <si>
    <t>Bond Premium</t>
  </si>
  <si>
    <t>Equipment and Furnishings</t>
  </si>
  <si>
    <t>Other Construction Costs</t>
  </si>
  <si>
    <t>Soft Costs:</t>
  </si>
  <si>
    <t xml:space="preserve">Buyer's Appraisal </t>
  </si>
  <si>
    <t>Market Study</t>
  </si>
  <si>
    <t>Architect</t>
  </si>
  <si>
    <t>Engineering</t>
  </si>
  <si>
    <t xml:space="preserve">Environmental Assessment </t>
  </si>
  <si>
    <t>Geotechnical Study</t>
  </si>
  <si>
    <t>Boundary &amp; Topographic Survey</t>
  </si>
  <si>
    <t>Legal - Real Estate</t>
  </si>
  <si>
    <t>Developer Fee</t>
  </si>
  <si>
    <t>Project Management / Dev Consultant Fees</t>
  </si>
  <si>
    <t>Other Consultants</t>
  </si>
  <si>
    <t>Pre-Development / Bridge Financing</t>
  </si>
  <si>
    <t>*Bridge Loan Fees</t>
  </si>
  <si>
    <t>*Bridge Loan Interest</t>
  </si>
  <si>
    <t>Construction Financing</t>
  </si>
  <si>
    <t>Construction Loan Fees</t>
  </si>
  <si>
    <t>Construction Loan Expenses (Appraisal, 3rd Party Rpts)</t>
  </si>
  <si>
    <t>Construction Loan Legal</t>
  </si>
  <si>
    <t>Construction Period Interest</t>
  </si>
  <si>
    <t>Lease-up Period Interest</t>
  </si>
  <si>
    <t>Permanent Loan Fees</t>
  </si>
  <si>
    <t>Permanent Loan Expenses (Appraisal, 3rd Party Rpts)</t>
  </si>
  <si>
    <t>Permanent Loan Legal</t>
  </si>
  <si>
    <t>LIHTC Fees</t>
  </si>
  <si>
    <t>*LIHTC Legal (Syndication/Organizational)</t>
  </si>
  <si>
    <t>*LIHTC Owners Title Policy</t>
  </si>
  <si>
    <t>State HTF Fees</t>
  </si>
  <si>
    <t>Capitalized Reserves</t>
  </si>
  <si>
    <t>*Operating Reserves</t>
  </si>
  <si>
    <t>*Replacement Reserves</t>
  </si>
  <si>
    <t>*Other Reserves</t>
  </si>
  <si>
    <t>Other Development Costs</t>
  </si>
  <si>
    <t>Real Estate Tax</t>
  </si>
  <si>
    <t xml:space="preserve">Insurance </t>
  </si>
  <si>
    <t>Relocation</t>
  </si>
  <si>
    <t>Bidding Costs</t>
  </si>
  <si>
    <t>Permits, Fees &amp; Hookups</t>
  </si>
  <si>
    <t>Impact/Mitigation Fees</t>
  </si>
  <si>
    <t>Development Period Utilities</t>
  </si>
  <si>
    <t>*Nonprofit Donation</t>
  </si>
  <si>
    <t>Accounting/Audit</t>
  </si>
  <si>
    <t>Marketing/Leasing Expenses</t>
  </si>
  <si>
    <t>*Carrying Costs at Rent up/ Lease Up Reserve</t>
  </si>
  <si>
    <t>Bond Related Costs of Issuance (4% Tax Credit/Bond Projects Only)</t>
  </si>
  <si>
    <t>Issuer Fees &amp; Related Expenses</t>
  </si>
  <si>
    <t>Bond Counsel</t>
  </si>
  <si>
    <t>Trustee Fees &amp; Expenses</t>
  </si>
  <si>
    <t>Underwriter Fees &amp; Counsel</t>
  </si>
  <si>
    <t>Placement Agent Fees &amp; Counsel</t>
  </si>
  <si>
    <t>Borrower's Counsel - Bond Related</t>
  </si>
  <si>
    <t>Rating Agency</t>
  </si>
  <si>
    <t>TOTALS:</t>
  </si>
  <si>
    <t>130% Eligible Basis "Boost"</t>
  </si>
  <si>
    <t>Eligible Basis Credit Calculation</t>
  </si>
  <si>
    <t>Total Eligible Basis</t>
  </si>
  <si>
    <t>Less Federal Grants and/or below-market Federal Loans</t>
  </si>
  <si>
    <t>Less non-qualified, non-recourse financing</t>
  </si>
  <si>
    <t>Less costs of non-qualifying Units of higher quality or excess costs of non-qualifying Units</t>
  </si>
  <si>
    <t>Less Historic Rehabilitation Tax Credit (Residential Portion only)</t>
  </si>
  <si>
    <t>Adjusted Eligible Basis</t>
  </si>
  <si>
    <t>* Applicable Fraction (lesser of Project's Unit Fraction or Floor Space Fraction)</t>
  </si>
  <si>
    <t>Qualified Basis</t>
  </si>
  <si>
    <t>* Applicable Tax Credit Percentage</t>
  </si>
  <si>
    <t>Maximum Annual Credit Amount based on Qualified Basis</t>
  </si>
  <si>
    <t>Equity Gap Calculation</t>
  </si>
  <si>
    <r>
      <t xml:space="preserve">Total Residential Project Costs </t>
    </r>
    <r>
      <rPr>
        <i/>
        <sz val="8"/>
        <color indexed="8"/>
        <rFont val="Calibri"/>
        <family val="2"/>
      </rPr>
      <t>(from Form 6D)</t>
    </r>
  </si>
  <si>
    <r>
      <t xml:space="preserve">Less Total Residential Sources less LIHTC Equity </t>
    </r>
    <r>
      <rPr>
        <i/>
        <sz val="8"/>
        <color indexed="8"/>
        <rFont val="Calibri"/>
        <family val="2"/>
      </rPr>
      <t>(from Form 7)</t>
    </r>
  </si>
  <si>
    <t>Equity Gap</t>
  </si>
  <si>
    <t>Divided by 10 Years</t>
  </si>
  <si>
    <t>Maximum Annual Credit Amount based on Equity Gap</t>
  </si>
  <si>
    <t>Maximum Annual Credit Requested</t>
  </si>
  <si>
    <t>Bridge Financing</t>
  </si>
  <si>
    <t>Source</t>
  </si>
  <si>
    <t>Interest Rate</t>
  </si>
  <si>
    <t>Loan Term</t>
  </si>
  <si>
    <t>Amortization Period</t>
  </si>
  <si>
    <t>Source of Repayment</t>
  </si>
  <si>
    <t>Total Bridge Financing</t>
  </si>
  <si>
    <t>Permanent Financing - Residential</t>
  </si>
  <si>
    <t>Residential Sources</t>
  </si>
  <si>
    <t>Grant or Loan</t>
  </si>
  <si>
    <t xml:space="preserve"> Loan Term</t>
  </si>
  <si>
    <r>
      <t xml:space="preserve">Repayment Structure
</t>
    </r>
    <r>
      <rPr>
        <sz val="8"/>
        <rFont val="Arial"/>
        <family val="2"/>
      </rPr>
      <t>(e.g. deferred, cash flow only, etc.)</t>
    </r>
  </si>
  <si>
    <t>Expected LIHTC Equity (Form 6E)</t>
  </si>
  <si>
    <t>Total Residential Sources</t>
  </si>
  <si>
    <t>Is project located in a DDA or QCT?</t>
  </si>
  <si>
    <r>
      <t xml:space="preserve">Total Maximum Annual Credit Amount based on Qualified Basis </t>
    </r>
    <r>
      <rPr>
        <b/>
        <sz val="8"/>
        <color indexed="8"/>
        <rFont val="Arial"/>
        <family val="2"/>
      </rPr>
      <t>(Acquisition and Rehab Credit)</t>
    </r>
  </si>
  <si>
    <t>Residential Sources excluding LIHTC Equity</t>
  </si>
  <si>
    <t>Amount</t>
  </si>
  <si>
    <t>Total Residential Development Cost</t>
  </si>
  <si>
    <t>Rehabilitation Items</t>
  </si>
  <si>
    <t>Brief Description of Proposed Rehabilitation</t>
  </si>
  <si>
    <t>Estimated Remaining Useful Life</t>
  </si>
  <si>
    <t>CNA Page #</t>
  </si>
  <si>
    <t>Estimated Cost</t>
  </si>
  <si>
    <t>SITE</t>
  </si>
  <si>
    <t>Fencing</t>
  </si>
  <si>
    <t>Lighting</t>
  </si>
  <si>
    <t>Recreation Areas</t>
  </si>
  <si>
    <t>Signage</t>
  </si>
  <si>
    <t>Trash Facilities</t>
  </si>
  <si>
    <t>Other (Specify)</t>
  </si>
  <si>
    <t>Roadways/Parking Lots</t>
  </si>
  <si>
    <t>Pedestrian Paving/Hardscape</t>
  </si>
  <si>
    <t>Site Utilities</t>
  </si>
  <si>
    <t>STRUCTURE AND ENVELOPE</t>
  </si>
  <si>
    <t>Exterior Walls/Siding/Facades</t>
  </si>
  <si>
    <t>Doors and Frames</t>
  </si>
  <si>
    <t>Windows and Frames</t>
  </si>
  <si>
    <t>Maintenance Structures</t>
  </si>
  <si>
    <t>Carports/Garages</t>
  </si>
  <si>
    <t>Foundation/Substructure</t>
  </si>
  <si>
    <t>Balconies/Decks/Patios</t>
  </si>
  <si>
    <t>Elevated Walkways</t>
  </si>
  <si>
    <t>Roofing</t>
  </si>
  <si>
    <t>Painting</t>
  </si>
  <si>
    <t>COMMON AREA</t>
  </si>
  <si>
    <t>Community Room</t>
  </si>
  <si>
    <t>Laundry Facilities</t>
  </si>
  <si>
    <t>Management Office</t>
  </si>
  <si>
    <t>Flooring</t>
  </si>
  <si>
    <t>MECHANICAL/ELECTRICAL/PLUMBING</t>
  </si>
  <si>
    <t>Electrical Systems</t>
  </si>
  <si>
    <t>Elevators</t>
  </si>
  <si>
    <t>HVAC/Heating/Cooling</t>
  </si>
  <si>
    <t>Plumbing and Sewage Systems</t>
  </si>
  <si>
    <t>Water Heaters</t>
  </si>
  <si>
    <t>Fire Alarms/Suppression</t>
  </si>
  <si>
    <t>UNIT INTERIORS</t>
  </si>
  <si>
    <t xml:space="preserve">Appliances </t>
  </si>
  <si>
    <t>Cabinets</t>
  </si>
  <si>
    <t>Ceilings/Walls</t>
  </si>
  <si>
    <t>Countertops</t>
  </si>
  <si>
    <t>Doors</t>
  </si>
  <si>
    <t>Window Coverings</t>
  </si>
  <si>
    <t>Toilets, Tubs &amp; Showers</t>
  </si>
  <si>
    <t>Sinks &amp; Faucets</t>
  </si>
  <si>
    <t>Corridors/Stairways</t>
  </si>
  <si>
    <t>Exterior Stairways</t>
  </si>
  <si>
    <t>CODE COMPLIANCE</t>
  </si>
  <si>
    <t>Building Safety</t>
  </si>
  <si>
    <t>Public Area Accessibility</t>
  </si>
  <si>
    <t>Unit Accessibility</t>
  </si>
  <si>
    <t>ACCESSIBILITY/ADA COMPLIANCE</t>
  </si>
  <si>
    <t># of Units/ 
% of Items</t>
  </si>
  <si>
    <t>TOTAL REHABILITATION COST</t>
  </si>
  <si>
    <t>Condition
(E/G/F/P)</t>
  </si>
  <si>
    <t>These are repairs and replacements that are significant and must be addressed as soon as possible.  All Life Safety Hazards, Code Violations, Material Deficiencies and Significant Deferred Maintenance items are Priority Repairs.</t>
  </si>
  <si>
    <t>Material Deficiencies</t>
  </si>
  <si>
    <t>Unresolved problems that cannot reasonably be addressed by normal operations or Routine Maintenance and which include:</t>
  </si>
  <si>
    <t xml:space="preserve"> •</t>
  </si>
  <si>
    <t>Deficiencies which, if left uncorrected, have the potential to result in or contribute to critical element or system failure within one year</t>
  </si>
  <si>
    <t>Deficiencies that will likely result in a significant escalation of remedial cost related to any material building components that are approaching, have reached or exceeded their typical expected useful life or whose remaining useful life should not be relied upon in view of actual or effective age, abuse, excessive wear and tear, poor maintenance and exposure to the elements</t>
  </si>
  <si>
    <t>Any mold, water intrusions or potentially damaging leaks</t>
  </si>
  <si>
    <t>Significant Deferred Maintenance</t>
  </si>
  <si>
    <t>The postponement of normal maintenance, which cannot reasonably be resolved by normal operations or Routine Maintenance and which may result in any of the following:</t>
  </si>
  <si>
    <t>Advanced physical deterioration</t>
  </si>
  <si>
    <t>Lack of full operation or efficiency</t>
  </si>
  <si>
    <t>Increased operating costs</t>
  </si>
  <si>
    <t>Decline in property value</t>
  </si>
  <si>
    <t>These are repairs and replacements that consist of Minor Deficiencies and Minor Deferred Maintenance that are expected to be completed by the Borrower as part of a repairs and maintenance budget and that cannot be reasonably resolved by Routine Maintenance.</t>
  </si>
  <si>
    <t>Minor Deficiencies</t>
  </si>
  <si>
    <t>Unresolved problems such as:</t>
  </si>
  <si>
    <t>Deficiencies that are not included in Critical or Priority Repairs</t>
  </si>
  <si>
    <t>Deficiencies that do not warrant immediate attention, but require repairs or replacements that should be undertaken within the next 12 months</t>
  </si>
  <si>
    <t>Deficiencies that cannot be reasonably addressed by Routine Maintenance, and have a cost of more than $3,000</t>
  </si>
  <si>
    <t>Minor Deferred Maintenance</t>
  </si>
  <si>
    <t>The postponement of normal maintenance that may result in minor deterioration, lack of efficiency, and/or minor increase in the operating budget and that has a cost of more than $3,000.</t>
  </si>
  <si>
    <t>These are repairs and replacements that significantly impact habitability, value, income or marketability.</t>
  </si>
  <si>
    <t>Priority
(CR/PR/OR)</t>
  </si>
  <si>
    <t>Critical Repairs (CR)</t>
  </si>
  <si>
    <t>Priority Repairs (PR)</t>
  </si>
  <si>
    <t>Operational Repairs (OR)</t>
  </si>
  <si>
    <t>Please use the scale from Freddie Mac's Multifamily Property Condition Form (#1105) to determine the level of priority for each item listed on the Rehab Summary Tab.</t>
  </si>
  <si>
    <t>Date of Certificate of Occupancy or last Substantial Rehabilitation:</t>
  </si>
  <si>
    <t>Please explain how structuring this project as a 4% Tax Credit/Bond deal changes the development budget.  Include any impacts on the scope of rehabilitation work.</t>
  </si>
  <si>
    <t>Please explain any existing use restrictions on the property, including the source of restrictions, the income levels required, and the expiration date.  Are the use restrictions required to remain in place?  Please explain to what extent these restrictions are inhibiting income on the property (i.e. quantify the income difference between the restrictions and 100% at 60% AMI).</t>
  </si>
  <si>
    <t>If the income restrictions are imposed by a Commission program, what changes to the rent and income restrictions would be necessary for the deal to work as a 4% tax credit/ bond deal?</t>
  </si>
  <si>
    <t>Based on analysis of the 4% Alternate Financing Plan, please explain the primary reasons this project is not feasible as a 4% tax credit/bond deal?</t>
  </si>
  <si>
    <r>
      <t xml:space="preserve">The purpose of the 4% alternative Operating Pro Forma is for the project to demonstate financial feasibility using the minimum TC/Bond set-aside of 100% at 60% AMI.  The Alternative Pro Forma should use the lesser of (1) the maximum 60% AMI rents or (2) 10% less than the achievable market rents unless there are existing non-Commission use restrictions on the project which are required to remain in place.  </t>
    </r>
    <r>
      <rPr>
        <b/>
        <sz val="11"/>
        <rFont val="Calibri"/>
        <family val="2"/>
      </rPr>
      <t>Cells shaded green are input cells</t>
    </r>
    <r>
      <rPr>
        <sz val="11"/>
        <rFont val="Calibri"/>
        <family val="2"/>
      </rPr>
      <t>; all others will autocalculate.</t>
    </r>
  </si>
  <si>
    <t>MM/YYYY</t>
  </si>
  <si>
    <t>Operating Reserves</t>
  </si>
  <si>
    <t>Total Units in Project:</t>
  </si>
  <si>
    <t>Year project placed in service:</t>
  </si>
  <si>
    <t>Explanation of Expenditures</t>
  </si>
  <si>
    <t>Notes on Deposits</t>
  </si>
  <si>
    <t>Annual Deposits</t>
  </si>
  <si>
    <t>Annual Expenditures</t>
  </si>
  <si>
    <t>Annual Deposit / Unit</t>
  </si>
  <si>
    <t>Total Deposits</t>
  </si>
  <si>
    <t>Total Expenditures</t>
  </si>
  <si>
    <t>Expected Operating Reserve Balance Transfer</t>
  </si>
  <si>
    <t>Replacement Reserves</t>
  </si>
  <si>
    <t>Expected Replacement Reserve Balance Transfer</t>
  </si>
  <si>
    <t>Soft Cost Contingency</t>
  </si>
  <si>
    <t>* When answering the questions above, make the differences between this project as a 9% deal and this project as a 4% project very clear. What do you have to give up in order to structure this as a 4% deal? What is the impact on the property?</t>
  </si>
  <si>
    <r>
      <t xml:space="preserve">Divided by Tax Credit Factor </t>
    </r>
    <r>
      <rPr>
        <sz val="8"/>
        <rFont val="Arial"/>
        <family val="2"/>
      </rPr>
      <t>(</t>
    </r>
    <r>
      <rPr>
        <i/>
        <sz val="8"/>
        <rFont val="Arial"/>
        <family val="2"/>
      </rPr>
      <t>based on projected market pricing)</t>
    </r>
  </si>
  <si>
    <t>* DDA or QCT Adjustment (100% or 130%)</t>
  </si>
  <si>
    <t>https://www.wshfc.org/managers/map.aspx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</si>
</sst>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164" formatCode="&quot;$&quot;#,##0"/>
    <numFmt numFmtId="165" formatCode="0.0%"/>
    <numFmt numFmtId="166" formatCode="_(&quot;$&quot;* #,##0_);_(&quot;$&quot;* \(#,##0\);_(&quot;$&quot;* &quot;-&quot;??_);_(@_)"/>
    <numFmt numFmtId="167" formatCode="#,##0.0%"/>
    <numFmt numFmtId="168" formatCode="_(&quot;$&quot;* #,##0.00_);_(&quot;$&quot;* \(#,##0.00\);_(&quot;$&quot;* &quot;-&quot;_);_(@_)"/>
  </numFmts>
  <fonts count="86" x14ac:knownFonts="1">
    <font>
      <sz val="11"/>
      <color theme="1"/>
      <name val="Calibri"/>
      <family val="2"/>
      <scheme val="minor"/>
    </font>
    <font>
      <sz val="11"/>
      <color indexed="8"/>
      <name val="Calibri"/>
      <family val="2"/>
    </font>
    <font>
      <u/>
      <sz val="10"/>
      <color indexed="12"/>
      <name val="Arial"/>
      <family val="2"/>
    </font>
    <font>
      <sz val="9"/>
      <name val="Calibri"/>
      <family val="2"/>
    </font>
    <font>
      <sz val="10"/>
      <name val="Arial"/>
      <family val="2"/>
    </font>
    <font>
      <b/>
      <sz val="9"/>
      <name val="Calibri"/>
      <family val="2"/>
    </font>
    <font>
      <sz val="10"/>
      <name val="Arial"/>
      <family val="2"/>
    </font>
    <font>
      <sz val="9"/>
      <color indexed="81"/>
      <name val="Tahoma"/>
      <family val="2"/>
    </font>
    <font>
      <sz val="11"/>
      <name val="Calibri"/>
      <family val="2"/>
    </font>
    <font>
      <b/>
      <sz val="11"/>
      <name val="Calibri"/>
      <family val="2"/>
    </font>
    <font>
      <b/>
      <sz val="14"/>
      <color indexed="8"/>
      <name val="Calibri"/>
      <family val="2"/>
    </font>
    <font>
      <b/>
      <sz val="10"/>
      <color indexed="8"/>
      <name val="Calibri"/>
      <family val="2"/>
    </font>
    <font>
      <b/>
      <sz val="9"/>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b/>
      <sz val="10"/>
      <name val="Arial"/>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i/>
      <sz val="11"/>
      <name val="Calibri"/>
      <family val="2"/>
    </font>
    <font>
      <u/>
      <sz val="10"/>
      <color indexed="12"/>
      <name val="Calibri"/>
      <family val="2"/>
    </font>
    <font>
      <b/>
      <sz val="16"/>
      <color indexed="8"/>
      <name val="Calibri"/>
      <family val="2"/>
    </font>
    <font>
      <i/>
      <sz val="9"/>
      <color indexed="48"/>
      <name val="Calibri"/>
      <family val="2"/>
    </font>
    <font>
      <b/>
      <i/>
      <sz val="9"/>
      <color indexed="48"/>
      <name val="Calibri"/>
      <family val="2"/>
    </font>
    <font>
      <i/>
      <sz val="9"/>
      <color indexed="8"/>
      <name val="Calibri"/>
      <family val="2"/>
    </font>
    <font>
      <b/>
      <i/>
      <sz val="9"/>
      <color indexed="8"/>
      <name val="Calibri"/>
      <family val="2"/>
    </font>
    <font>
      <i/>
      <sz val="9"/>
      <name val="Calibri"/>
      <family val="2"/>
    </font>
    <font>
      <u/>
      <sz val="11"/>
      <color indexed="8"/>
      <name val="Calibri"/>
      <family val="2"/>
    </font>
    <font>
      <b/>
      <i/>
      <sz val="8"/>
      <name val="Calibri"/>
      <family val="2"/>
    </font>
    <font>
      <sz val="8"/>
      <name val="Arial"/>
      <family val="2"/>
    </font>
    <font>
      <b/>
      <sz val="10"/>
      <color indexed="8"/>
      <name val="Arial"/>
      <family val="2"/>
    </font>
    <font>
      <sz val="11"/>
      <color indexed="8"/>
      <name val="Arial"/>
      <family val="2"/>
    </font>
    <font>
      <b/>
      <sz val="11"/>
      <color indexed="8"/>
      <name val="Arial"/>
      <family val="2"/>
    </font>
    <font>
      <sz val="9"/>
      <color indexed="8"/>
      <name val="Arial"/>
      <family val="2"/>
    </font>
    <font>
      <b/>
      <sz val="9"/>
      <color indexed="8"/>
      <name val="Arial"/>
      <family val="2"/>
    </font>
    <font>
      <b/>
      <sz val="8"/>
      <color indexed="8"/>
      <name val="Arial"/>
      <family val="2"/>
    </font>
    <font>
      <i/>
      <sz val="8"/>
      <color indexed="8"/>
      <name val="Calibri"/>
      <family val="2"/>
    </font>
    <font>
      <i/>
      <sz val="8"/>
      <name val="Arial"/>
      <family val="2"/>
    </font>
    <font>
      <sz val="9"/>
      <name val="Arial"/>
      <family val="2"/>
    </font>
    <font>
      <b/>
      <sz val="11"/>
      <name val="Arial"/>
      <family val="2"/>
    </font>
    <font>
      <sz val="11"/>
      <name val="Arial"/>
      <family val="2"/>
    </font>
    <font>
      <b/>
      <sz val="9"/>
      <name val="Arial"/>
      <family val="2"/>
    </font>
    <font>
      <b/>
      <sz val="8"/>
      <name val="Arial"/>
      <family val="2"/>
    </font>
    <font>
      <i/>
      <sz val="9"/>
      <name val="Arial"/>
      <family val="2"/>
    </font>
    <font>
      <sz val="12"/>
      <name val="Calibri"/>
      <family val="2"/>
    </font>
    <font>
      <sz val="10"/>
      <color indexed="8"/>
      <name val="Arial"/>
      <family val="2"/>
    </font>
    <font>
      <i/>
      <sz val="9"/>
      <color indexed="8"/>
      <name val="Arial"/>
      <family val="2"/>
    </font>
    <font>
      <sz val="11"/>
      <color theme="1"/>
      <name val="Calibri"/>
      <family val="2"/>
      <scheme val="minor"/>
    </font>
    <font>
      <b/>
      <sz val="11"/>
      <color theme="1"/>
      <name val="Calibri"/>
      <family val="2"/>
      <scheme val="minor"/>
    </font>
    <font>
      <sz val="11"/>
      <color theme="1"/>
      <name val="Calibri"/>
      <family val="2"/>
    </font>
    <font>
      <sz val="9"/>
      <color theme="1"/>
      <name val="Calibri"/>
      <family val="2"/>
    </font>
    <font>
      <sz val="11"/>
      <name val="Calibri"/>
      <family val="2"/>
      <scheme val="minor"/>
    </font>
    <font>
      <b/>
      <sz val="11"/>
      <color indexed="8"/>
      <name val="Calibri"/>
      <family val="2"/>
      <scheme val="minor"/>
    </font>
    <font>
      <b/>
      <sz val="11"/>
      <name val="Calibri"/>
      <family val="2"/>
      <scheme val="minor"/>
    </font>
    <font>
      <sz val="11"/>
      <color indexed="8"/>
      <name val="Calibri"/>
      <family val="2"/>
      <scheme val="minor"/>
    </font>
    <font>
      <sz val="10"/>
      <name val="Calibri"/>
      <family val="2"/>
      <scheme val="minor"/>
    </font>
    <font>
      <sz val="9"/>
      <name val="Calibri"/>
      <family val="2"/>
      <scheme val="minor"/>
    </font>
    <font>
      <b/>
      <sz val="9"/>
      <color indexed="8"/>
      <name val="Calibri"/>
      <family val="2"/>
      <scheme val="minor"/>
    </font>
    <font>
      <b/>
      <sz val="9"/>
      <name val="Calibri"/>
      <family val="2"/>
      <scheme val="minor"/>
    </font>
    <font>
      <b/>
      <i/>
      <sz val="9"/>
      <name val="Calibri"/>
      <family val="2"/>
      <scheme val="minor"/>
    </font>
    <font>
      <i/>
      <sz val="9"/>
      <name val="Calibri"/>
      <family val="2"/>
      <scheme val="minor"/>
    </font>
    <font>
      <b/>
      <i/>
      <sz val="8"/>
      <name val="Calibri"/>
      <family val="2"/>
      <scheme val="minor"/>
    </font>
    <font>
      <b/>
      <sz val="9"/>
      <color indexed="10"/>
      <name val="Calibri"/>
      <family val="2"/>
      <scheme val="minor"/>
    </font>
    <font>
      <b/>
      <sz val="10"/>
      <color rgb="FFFF0000"/>
      <name val="Arial"/>
      <family val="2"/>
    </font>
    <font>
      <sz val="12"/>
      <color theme="1"/>
      <name val="Calibri"/>
      <family val="2"/>
    </font>
    <font>
      <i/>
      <sz val="11"/>
      <name val="Calibri"/>
      <family val="2"/>
      <scheme val="minor"/>
    </font>
    <font>
      <b/>
      <sz val="10"/>
      <color indexed="60"/>
      <name val="Calibri"/>
      <family val="2"/>
      <scheme val="minor"/>
    </font>
    <font>
      <b/>
      <sz val="10"/>
      <name val="Calibri"/>
      <family val="2"/>
      <scheme val="minor"/>
    </font>
    <font>
      <b/>
      <i/>
      <sz val="10"/>
      <name val="Calibri"/>
      <family val="2"/>
      <scheme val="minor"/>
    </font>
    <font>
      <i/>
      <sz val="10"/>
      <name val="Calibri"/>
      <family val="2"/>
      <scheme val="minor"/>
    </font>
    <font>
      <u/>
      <sz val="10"/>
      <color indexed="12"/>
      <name val="Calibri"/>
      <family val="2"/>
      <scheme val="minor"/>
    </font>
    <font>
      <i/>
      <sz val="10"/>
      <color indexed="8"/>
      <name val="Calibri"/>
      <family val="2"/>
      <scheme val="minor"/>
    </font>
    <font>
      <b/>
      <sz val="10"/>
      <color indexed="8"/>
      <name val="Calibri"/>
      <family val="2"/>
      <scheme val="minor"/>
    </font>
    <font>
      <b/>
      <i/>
      <sz val="10"/>
      <color indexed="8"/>
      <name val="Calibri"/>
      <family val="2"/>
      <scheme val="minor"/>
    </font>
    <font>
      <sz val="8"/>
      <name val="Calibri"/>
      <family val="2"/>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lightTrellis">
        <bgColor indexed="22"/>
      </patternFill>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39997558519241921"/>
        <bgColor indexed="64"/>
      </patternFill>
    </fill>
    <fill>
      <patternFill patternType="mediumGray">
        <bgColor theme="1" tint="0.34998626667073579"/>
      </patternFill>
    </fill>
    <fill>
      <patternFill patternType="solid">
        <fgColor rgb="FFFFFF99"/>
        <bgColor indexed="64"/>
      </patternFill>
    </fill>
    <fill>
      <patternFill patternType="solid">
        <fgColor rgb="FFFFFFCC"/>
        <bgColor indexed="9"/>
      </patternFill>
    </fill>
    <fill>
      <patternFill patternType="solid">
        <fgColor theme="0"/>
        <bgColor indexed="9"/>
      </patternFill>
    </fill>
    <fill>
      <patternFill patternType="solid">
        <fgColor theme="8" tint="0.59999389629810485"/>
        <bgColor indexed="64"/>
      </patternFill>
    </fill>
  </fills>
  <borders count="19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22"/>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medium">
        <color indexed="64"/>
      </right>
      <top style="thin">
        <color indexed="22"/>
      </top>
      <bottom style="thin">
        <color indexed="22"/>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22"/>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thin">
        <color indexed="22"/>
      </right>
      <top style="thin">
        <color indexed="22"/>
      </top>
      <bottom style="double">
        <color indexed="64"/>
      </bottom>
      <diagonal/>
    </border>
    <border>
      <left/>
      <right style="thin">
        <color indexed="22"/>
      </right>
      <top/>
      <bottom style="medium">
        <color indexed="64"/>
      </bottom>
      <diagonal/>
    </border>
    <border>
      <left/>
      <right style="thin">
        <color indexed="22"/>
      </right>
      <top style="medium">
        <color indexed="64"/>
      </top>
      <bottom style="thin">
        <color indexed="22"/>
      </bottom>
      <diagonal/>
    </border>
    <border>
      <left/>
      <right style="thin">
        <color indexed="22"/>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55"/>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22"/>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55"/>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22"/>
      </right>
      <top style="medium">
        <color indexed="64"/>
      </top>
      <bottom/>
      <diagonal/>
    </border>
    <border>
      <left style="thin">
        <color indexed="22"/>
      </left>
      <right/>
      <top style="medium">
        <color indexed="64"/>
      </top>
      <bottom style="thin">
        <color indexed="22"/>
      </bottom>
      <diagonal/>
    </border>
    <border>
      <left/>
      <right style="thin">
        <color indexed="22"/>
      </right>
      <top/>
      <bottom/>
      <diagonal/>
    </border>
    <border>
      <left style="thin">
        <color indexed="22"/>
      </left>
      <right/>
      <top style="thin">
        <color indexed="22"/>
      </top>
      <bottom style="thin">
        <color indexed="22"/>
      </bottom>
      <diagonal/>
    </border>
    <border>
      <left style="thin">
        <color indexed="64"/>
      </left>
      <right style="thin">
        <color indexed="64"/>
      </right>
      <top style="thin">
        <color indexed="64"/>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medium">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right style="medium">
        <color indexed="64"/>
      </right>
      <top/>
      <bottom style="hair">
        <color theme="0" tint="-0.14993743705557422"/>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theme="0" tint="-0.14996795556505021"/>
      </left>
      <right style="thin">
        <color theme="0" tint="-0.14996795556505021"/>
      </right>
      <top/>
      <bottom style="thin">
        <color indexed="64"/>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double">
        <color indexed="64"/>
      </bottom>
      <diagonal/>
    </border>
    <border>
      <left style="thin">
        <color theme="0" tint="-0.14996795556505021"/>
      </left>
      <right style="thin">
        <color theme="0" tint="-0.14996795556505021"/>
      </right>
      <top style="thin">
        <color theme="0" tint="-0.14996795556505021"/>
      </top>
      <bottom style="double">
        <color indexed="64"/>
      </bottom>
      <diagonal/>
    </border>
    <border>
      <left style="thin">
        <color theme="0" tint="-0.14996795556505021"/>
      </left>
      <right style="medium">
        <color indexed="64"/>
      </right>
      <top style="thin">
        <color theme="0" tint="-0.14996795556505021"/>
      </top>
      <bottom style="double">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style="medium">
        <color indexed="64"/>
      </right>
      <top style="hair">
        <color theme="0" tint="-0.14993743705557422"/>
      </top>
      <bottom style="hair">
        <color theme="0" tint="-0.14996795556505021"/>
      </bottom>
      <diagonal/>
    </border>
    <border>
      <left style="medium">
        <color indexed="64"/>
      </left>
      <right style="medium">
        <color indexed="64"/>
      </right>
      <top style="hair">
        <color theme="0" tint="-0.14993743705557422"/>
      </top>
      <bottom/>
      <diagonal/>
    </border>
    <border>
      <left style="medium">
        <color indexed="64"/>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style="medium">
        <color indexed="64"/>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double">
        <color indexed="64"/>
      </bottom>
      <diagonal/>
    </border>
    <border>
      <left/>
      <right style="thin">
        <color theme="0" tint="-0.14996795556505021"/>
      </right>
      <top/>
      <bottom style="medium">
        <color indexed="64"/>
      </bottom>
      <diagonal/>
    </border>
    <border>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indexed="64"/>
      </top>
      <bottom style="medium">
        <color indexed="64"/>
      </bottom>
      <diagonal/>
    </border>
    <border>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medium">
        <color indexed="64"/>
      </left>
      <right/>
      <top style="thin">
        <color theme="0" tint="-0.14996795556505021"/>
      </top>
      <bottom style="medium">
        <color indexed="64"/>
      </bottom>
      <diagonal/>
    </border>
    <border>
      <left style="medium">
        <color theme="0" tint="-0.14996795556505021"/>
      </left>
      <right style="medium">
        <color indexed="64"/>
      </right>
      <top style="medium">
        <color indexed="64"/>
      </top>
      <bottom style="medium">
        <color indexed="64"/>
      </bottom>
      <diagonal/>
    </border>
    <border>
      <left style="medium">
        <color indexed="64"/>
      </left>
      <right style="thin">
        <color theme="0" tint="-0.14996795556505021"/>
      </right>
      <top style="medium">
        <color indexed="64"/>
      </top>
      <bottom/>
      <diagonal/>
    </border>
    <border>
      <left style="thin">
        <color theme="0" tint="-0.14996795556505021"/>
      </left>
      <right style="thin">
        <color theme="0" tint="-0.14996795556505021"/>
      </right>
      <top style="medium">
        <color indexed="64"/>
      </top>
      <bottom/>
      <diagonal/>
    </border>
    <border>
      <left style="thin">
        <color theme="0" tint="-0.14996795556505021"/>
      </left>
      <right style="medium">
        <color indexed="64"/>
      </right>
      <top style="medium">
        <color indexed="64"/>
      </top>
      <bottom/>
      <diagonal/>
    </border>
    <border>
      <left style="medium">
        <color indexed="64"/>
      </left>
      <right style="thin">
        <color indexed="64"/>
      </right>
      <top style="medium">
        <color indexed="64"/>
      </top>
      <bottom style="thin">
        <color theme="0" tint="-0.14996795556505021"/>
      </bottom>
      <diagonal/>
    </border>
    <border>
      <left style="medium">
        <color indexed="64"/>
      </left>
      <right style="thin">
        <color indexed="64"/>
      </right>
      <top/>
      <bottom style="thin">
        <color theme="0" tint="-0.14996795556505021"/>
      </bottom>
      <diagonal/>
    </border>
    <border>
      <left style="thin">
        <color indexed="64"/>
      </left>
      <right style="thin">
        <color indexed="64"/>
      </right>
      <top style="hair">
        <color indexed="64"/>
      </top>
      <bottom style="thin">
        <color theme="0" tint="-0.14996795556505021"/>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medium">
        <color indexed="64"/>
      </left>
      <right style="thin">
        <color indexed="64"/>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style="medium">
        <color indexed="64"/>
      </right>
      <top style="thin">
        <color theme="0" tint="-0.14996795556505021"/>
      </top>
      <bottom/>
      <diagonal/>
    </border>
    <border>
      <left style="thin">
        <color theme="0" tint="-0.14996795556505021"/>
      </left>
      <right style="thin">
        <color indexed="64"/>
      </right>
      <top style="thin">
        <color indexed="64"/>
      </top>
      <bottom style="medium">
        <color indexed="64"/>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medium">
        <color indexed="64"/>
      </left>
      <right style="thin">
        <color indexed="64"/>
      </right>
      <top/>
      <bottom style="medium">
        <color theme="3" tint="-0.24994659260841701"/>
      </bottom>
      <diagonal/>
    </border>
    <border>
      <left/>
      <right style="thin">
        <color theme="0" tint="-0.14996795556505021"/>
      </right>
      <top/>
      <bottom style="medium">
        <color theme="3" tint="-0.24994659260841701"/>
      </bottom>
      <diagonal/>
    </border>
    <border>
      <left style="thin">
        <color theme="0" tint="-0.14996795556505021"/>
      </left>
      <right style="medium">
        <color indexed="64"/>
      </right>
      <top/>
      <bottom style="medium">
        <color theme="3" tint="-0.24994659260841701"/>
      </bottom>
      <diagonal/>
    </border>
    <border>
      <left style="thin">
        <color indexed="64"/>
      </left>
      <right/>
      <top style="thin">
        <color theme="0" tint="-0.14996795556505021"/>
      </top>
      <bottom style="thin">
        <color theme="0" tint="-0.14996795556505021"/>
      </bottom>
      <diagonal/>
    </border>
    <border>
      <left style="thin">
        <color indexed="64"/>
      </left>
      <right style="thin">
        <color theme="0" tint="-0.14996795556505021"/>
      </right>
      <top style="thin">
        <color indexed="64"/>
      </top>
      <bottom style="medium">
        <color indexed="64"/>
      </bottom>
      <diagonal/>
    </border>
    <border>
      <left/>
      <right/>
      <top style="thin">
        <color theme="0" tint="-0.14996795556505021"/>
      </top>
      <bottom/>
      <diagonal/>
    </border>
    <border>
      <left/>
      <right style="medium">
        <color indexed="64"/>
      </right>
      <top style="thin">
        <color theme="0" tint="-0.14996795556505021"/>
      </top>
      <bottom/>
      <diagonal/>
    </border>
    <border>
      <left style="thin">
        <color indexed="64"/>
      </left>
      <right style="thin">
        <color theme="0" tint="-0.14996795556505021"/>
      </right>
      <top style="medium">
        <color indexed="64"/>
      </top>
      <bottom style="medium">
        <color indexed="64"/>
      </bottom>
      <diagonal/>
    </border>
    <border>
      <left style="thin">
        <color theme="0" tint="-0.14996795556505021"/>
      </left>
      <right/>
      <top/>
      <bottom style="medium">
        <color indexed="64"/>
      </bottom>
      <diagonal/>
    </border>
    <border>
      <left style="thin">
        <color theme="0" tint="-0.14996795556505021"/>
      </left>
      <right/>
      <top style="medium">
        <color indexed="64"/>
      </top>
      <bottom/>
      <diagonal/>
    </border>
    <border>
      <left style="thin">
        <color theme="0" tint="-0.14996795556505021"/>
      </left>
      <right/>
      <top/>
      <bottom/>
      <diagonal/>
    </border>
    <border>
      <left style="thin">
        <color indexed="22"/>
      </left>
      <right/>
      <top style="thin">
        <color indexed="22"/>
      </top>
      <bottom style="medium">
        <color theme="1"/>
      </bottom>
      <diagonal/>
    </border>
    <border>
      <left/>
      <right style="medium">
        <color indexed="64"/>
      </right>
      <top style="thin">
        <color indexed="22"/>
      </top>
      <bottom style="medium">
        <color theme="1"/>
      </bottom>
      <diagonal/>
    </border>
    <border>
      <left/>
      <right/>
      <top style="medium">
        <color theme="1"/>
      </top>
      <bottom/>
      <diagonal/>
    </border>
    <border>
      <left/>
      <right style="medium">
        <color indexed="64"/>
      </right>
      <top style="medium">
        <color theme="1"/>
      </top>
      <bottom/>
      <diagonal/>
    </border>
  </borders>
  <cellStyleXfs count="70">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58"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3" fillId="0" borderId="0" applyNumberFormat="0" applyFill="0" applyBorder="0" applyAlignment="0" applyProtection="0"/>
    <xf numFmtId="0" fontId="24"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4" fillId="0" borderId="0"/>
    <xf numFmtId="0" fontId="6" fillId="0" borderId="0"/>
    <xf numFmtId="0" fontId="4" fillId="0" borderId="0"/>
    <xf numFmtId="0" fontId="58" fillId="0" borderId="0"/>
    <xf numFmtId="0" fontId="58" fillId="0" borderId="0"/>
    <xf numFmtId="0" fontId="6" fillId="0" borderId="0"/>
    <xf numFmtId="0" fontId="4" fillId="0" borderId="0"/>
    <xf numFmtId="0" fontId="1" fillId="0" borderId="0"/>
    <xf numFmtId="0" fontId="6" fillId="0" borderId="0"/>
    <xf numFmtId="0" fontId="4" fillId="0" borderId="0"/>
    <xf numFmtId="0" fontId="58" fillId="0" borderId="0"/>
    <xf numFmtId="0" fontId="6" fillId="0" borderId="0"/>
    <xf numFmtId="0" fontId="4" fillId="0" borderId="0"/>
    <xf numFmtId="0" fontId="6" fillId="0" borderId="0"/>
    <xf numFmtId="0" fontId="6" fillId="0" borderId="0"/>
    <xf numFmtId="0" fontId="4" fillId="0" borderId="0"/>
    <xf numFmtId="0" fontId="4" fillId="0" borderId="0"/>
    <xf numFmtId="0" fontId="1" fillId="0" borderId="0"/>
    <xf numFmtId="0" fontId="18" fillId="0" borderId="0"/>
    <xf numFmtId="0" fontId="6" fillId="23" borderId="7" applyNumberFormat="0" applyFont="0" applyAlignment="0" applyProtection="0"/>
    <xf numFmtId="0" fontId="4" fillId="23" borderId="7" applyNumberFormat="0" applyFont="0" applyAlignment="0" applyProtection="0"/>
    <xf numFmtId="0" fontId="28" fillId="20" borderId="8" applyNumberFormat="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applyProtection="0"/>
    <xf numFmtId="0" fontId="11" fillId="0" borderId="9" applyNumberFormat="0" applyFill="0" applyAlignment="0" applyProtection="0"/>
    <xf numFmtId="0" fontId="29" fillId="0" borderId="0" applyNumberFormat="0" applyFill="0" applyBorder="0" applyAlignment="0" applyProtection="0"/>
  </cellStyleXfs>
  <cellXfs count="667">
    <xf numFmtId="0" fontId="0" fillId="0" borderId="0" xfId="0"/>
    <xf numFmtId="0" fontId="0" fillId="29" borderId="0" xfId="0" applyFont="1" applyFill="1" applyBorder="1"/>
    <xf numFmtId="0" fontId="0" fillId="29" borderId="0" xfId="0" applyFill="1"/>
    <xf numFmtId="0" fontId="59" fillId="29" borderId="0" xfId="0" applyFont="1" applyFill="1"/>
    <xf numFmtId="0" fontId="0" fillId="29" borderId="0" xfId="0" applyFont="1" applyFill="1"/>
    <xf numFmtId="0" fontId="9" fillId="25" borderId="10" xfId="0" applyFont="1" applyFill="1" applyBorder="1" applyAlignment="1" applyProtection="1">
      <alignment vertical="center"/>
    </xf>
    <xf numFmtId="37" fontId="9" fillId="0" borderId="10" xfId="0" applyNumberFormat="1" applyFont="1" applyFill="1" applyBorder="1" applyAlignment="1">
      <alignment horizontal="center" vertical="center" wrapText="1"/>
    </xf>
    <xf numFmtId="0" fontId="9" fillId="25" borderId="11" xfId="0" applyFont="1" applyFill="1" applyBorder="1" applyAlignment="1" applyProtection="1">
      <alignment vertical="center"/>
    </xf>
    <xf numFmtId="166" fontId="9" fillId="0" borderId="12" xfId="0" applyNumberFormat="1" applyFont="1" applyFill="1" applyBorder="1" applyAlignment="1">
      <alignment horizontal="center" vertical="center" wrapText="1"/>
    </xf>
    <xf numFmtId="0" fontId="3" fillId="0" borderId="0" xfId="42" applyFont="1" applyAlignment="1" applyProtection="1">
      <alignment vertical="center"/>
    </xf>
    <xf numFmtId="0" fontId="60" fillId="0" borderId="0" xfId="0" applyFont="1" applyBorder="1"/>
    <xf numFmtId="0" fontId="61" fillId="0" borderId="0" xfId="0" applyFont="1" applyBorder="1"/>
    <xf numFmtId="0" fontId="60" fillId="0" borderId="0" xfId="0" applyFont="1"/>
    <xf numFmtId="0" fontId="32" fillId="24" borderId="0" xfId="59" applyFont="1" applyFill="1" applyBorder="1" applyAlignment="1">
      <alignment horizontal="center"/>
    </xf>
    <xf numFmtId="0" fontId="12" fillId="0" borderId="0" xfId="60" applyFont="1" applyBorder="1" applyAlignment="1" applyProtection="1">
      <alignment horizontal="left" vertical="center"/>
    </xf>
    <xf numFmtId="0" fontId="12" fillId="0" borderId="0" xfId="60" applyFont="1" applyFill="1" applyBorder="1" applyAlignment="1" applyProtection="1">
      <alignment horizontal="left" vertical="center"/>
    </xf>
    <xf numFmtId="0" fontId="5" fillId="0" borderId="0" xfId="60" applyFont="1" applyBorder="1" applyAlignment="1" applyProtection="1">
      <alignment horizontal="left" vertical="center"/>
    </xf>
    <xf numFmtId="0" fontId="60" fillId="24" borderId="0" xfId="0" applyFont="1" applyFill="1" applyAlignment="1" applyProtection="1">
      <alignment vertical="center"/>
    </xf>
    <xf numFmtId="0" fontId="60" fillId="24" borderId="0" xfId="0" applyFont="1" applyFill="1" applyBorder="1" applyAlignment="1" applyProtection="1">
      <alignment vertical="center"/>
    </xf>
    <xf numFmtId="166" fontId="8" fillId="29" borderId="13" xfId="30" applyNumberFormat="1" applyFont="1" applyFill="1" applyBorder="1" applyAlignment="1" applyProtection="1">
      <alignment vertical="center"/>
      <protection locked="0"/>
    </xf>
    <xf numFmtId="166" fontId="8" fillId="29" borderId="14" xfId="30" applyNumberFormat="1" applyFont="1" applyFill="1" applyBorder="1" applyAlignment="1" applyProtection="1">
      <alignment vertical="center"/>
      <protection locked="0"/>
    </xf>
    <xf numFmtId="166" fontId="8" fillId="29" borderId="15" xfId="30" applyNumberFormat="1" applyFont="1" applyFill="1" applyBorder="1" applyAlignment="1" applyProtection="1">
      <alignment vertical="center"/>
      <protection locked="0"/>
    </xf>
    <xf numFmtId="166" fontId="8" fillId="29" borderId="16" xfId="30" applyNumberFormat="1" applyFont="1" applyFill="1" applyBorder="1" applyAlignment="1" applyProtection="1">
      <alignment vertical="center"/>
      <protection locked="0"/>
    </xf>
    <xf numFmtId="0" fontId="3" fillId="0" borderId="0" xfId="42" applyFont="1" applyFill="1" applyBorder="1" applyAlignment="1" applyProtection="1">
      <alignment vertical="center"/>
    </xf>
    <xf numFmtId="0" fontId="5" fillId="0" borderId="0" xfId="42" applyFont="1" applyFill="1" applyBorder="1" applyAlignment="1" applyProtection="1">
      <alignment vertical="center"/>
    </xf>
    <xf numFmtId="0" fontId="5" fillId="0" borderId="0" xfId="42" applyFont="1" applyFill="1" applyBorder="1" applyAlignment="1" applyProtection="1">
      <alignment horizontal="center" vertical="center"/>
    </xf>
    <xf numFmtId="0" fontId="33" fillId="0" borderId="0" xfId="42" applyFont="1" applyFill="1" applyBorder="1" applyAlignment="1" applyProtection="1">
      <alignment vertical="center"/>
    </xf>
    <xf numFmtId="0" fontId="34" fillId="0" borderId="0" xfId="42" applyFont="1" applyFill="1" applyBorder="1" applyAlignment="1" applyProtection="1">
      <alignment vertical="center"/>
    </xf>
    <xf numFmtId="0" fontId="3" fillId="0" borderId="0" xfId="42" applyFont="1" applyFill="1" applyAlignment="1" applyProtection="1">
      <alignment vertical="center"/>
    </xf>
    <xf numFmtId="0" fontId="12" fillId="0" borderId="0" xfId="42" applyFont="1" applyFill="1" applyBorder="1" applyAlignment="1" applyProtection="1">
      <alignment horizontal="center" vertical="center"/>
    </xf>
    <xf numFmtId="0" fontId="35" fillId="0" borderId="0" xfId="42" applyFont="1" applyFill="1" applyBorder="1" applyAlignment="1" applyProtection="1">
      <alignment vertical="center"/>
    </xf>
    <xf numFmtId="0" fontId="36" fillId="0" borderId="0" xfId="42" applyFont="1" applyFill="1" applyBorder="1" applyAlignment="1" applyProtection="1">
      <alignment vertical="center"/>
    </xf>
    <xf numFmtId="0" fontId="3" fillId="0" borderId="0" xfId="42" applyFont="1" applyFill="1" applyBorder="1" applyAlignment="1" applyProtection="1">
      <alignment horizontal="center" vertical="center"/>
    </xf>
    <xf numFmtId="0" fontId="5" fillId="0" borderId="0" xfId="42" applyFont="1" applyFill="1" applyBorder="1" applyAlignment="1" applyProtection="1">
      <alignment horizontal="right" vertical="center"/>
    </xf>
    <xf numFmtId="0" fontId="37" fillId="0" borderId="0" xfId="42" applyFont="1" applyFill="1" applyBorder="1" applyAlignment="1" applyProtection="1">
      <alignment vertical="center"/>
    </xf>
    <xf numFmtId="1" fontId="8" fillId="30" borderId="17" xfId="0" applyNumberFormat="1" applyFont="1" applyFill="1" applyBorder="1" applyAlignment="1" applyProtection="1">
      <alignment horizontal="center" vertical="center"/>
      <protection locked="0"/>
    </xf>
    <xf numFmtId="9" fontId="30" fillId="30" borderId="13" xfId="0" applyNumberFormat="1" applyFont="1" applyFill="1" applyBorder="1" applyAlignment="1" applyProtection="1">
      <alignment horizontal="center" vertical="center" wrapText="1"/>
      <protection locked="0"/>
    </xf>
    <xf numFmtId="1" fontId="8" fillId="30" borderId="13" xfId="0" applyNumberFormat="1" applyFont="1" applyFill="1" applyBorder="1" applyAlignment="1" applyProtection="1">
      <alignment horizontal="center" vertical="center"/>
      <protection locked="0"/>
    </xf>
    <xf numFmtId="1" fontId="8" fillId="30" borderId="18" xfId="0" applyNumberFormat="1" applyFont="1" applyFill="1" applyBorder="1" applyAlignment="1" applyProtection="1">
      <alignment horizontal="center" vertical="center"/>
      <protection locked="0"/>
    </xf>
    <xf numFmtId="9" fontId="30" fillId="30" borderId="19" xfId="0" applyNumberFormat="1" applyFont="1" applyFill="1" applyBorder="1" applyAlignment="1" applyProtection="1">
      <alignment horizontal="center" vertical="center" wrapText="1"/>
      <protection locked="0"/>
    </xf>
    <xf numFmtId="1" fontId="8" fillId="30" borderId="19" xfId="0" applyNumberFormat="1" applyFont="1" applyFill="1" applyBorder="1" applyAlignment="1" applyProtection="1">
      <alignment horizontal="center" vertical="center"/>
      <protection locked="0"/>
    </xf>
    <xf numFmtId="9" fontId="30" fillId="30" borderId="19" xfId="0" applyNumberFormat="1" applyFont="1" applyFill="1" applyBorder="1" applyAlignment="1" applyProtection="1">
      <alignment horizontal="center" vertical="center"/>
      <protection locked="0"/>
    </xf>
    <xf numFmtId="1" fontId="8" fillId="30" borderId="15" xfId="0" applyNumberFormat="1" applyFont="1" applyFill="1" applyBorder="1" applyAlignment="1" applyProtection="1">
      <alignment horizontal="center" vertical="center"/>
      <protection locked="0"/>
    </xf>
    <xf numFmtId="166" fontId="8" fillId="30" borderId="13" xfId="30" applyNumberFormat="1" applyFont="1" applyFill="1" applyBorder="1" applyAlignment="1" applyProtection="1">
      <alignment vertical="center"/>
      <protection locked="0"/>
    </xf>
    <xf numFmtId="166" fontId="8" fillId="30" borderId="19" xfId="30" applyNumberFormat="1" applyFont="1" applyFill="1" applyBorder="1" applyAlignment="1" applyProtection="1">
      <alignment vertical="center"/>
      <protection locked="0"/>
    </xf>
    <xf numFmtId="166" fontId="8" fillId="30" borderId="15" xfId="30" applyNumberFormat="1" applyFont="1" applyFill="1" applyBorder="1" applyAlignment="1" applyProtection="1">
      <alignment vertical="center"/>
      <protection locked="0"/>
    </xf>
    <xf numFmtId="166" fontId="9" fillId="30" borderId="20" xfId="0" applyNumberFormat="1" applyFont="1" applyFill="1" applyBorder="1" applyAlignment="1">
      <alignment horizontal="center" vertical="center" wrapText="1"/>
    </xf>
    <xf numFmtId="166" fontId="9" fillId="30" borderId="21" xfId="0" applyNumberFormat="1" applyFont="1" applyFill="1" applyBorder="1" applyAlignment="1">
      <alignment horizontal="center" vertical="center" wrapText="1"/>
    </xf>
    <xf numFmtId="0" fontId="62" fillId="0" borderId="0" xfId="42" applyFont="1" applyBorder="1" applyAlignment="1" applyProtection="1">
      <alignment vertical="center"/>
    </xf>
    <xf numFmtId="0" fontId="62" fillId="0" borderId="0" xfId="42" applyFont="1" applyAlignment="1" applyProtection="1">
      <alignment vertical="center"/>
    </xf>
    <xf numFmtId="0" fontId="63" fillId="0" borderId="0" xfId="60" applyFont="1" applyFill="1" applyBorder="1" applyAlignment="1" applyProtection="1">
      <alignment horizontal="left" vertical="center"/>
    </xf>
    <xf numFmtId="0" fontId="63" fillId="0" borderId="0" xfId="60" applyFont="1" applyBorder="1" applyAlignment="1" applyProtection="1">
      <alignment horizontal="left" vertical="center"/>
    </xf>
    <xf numFmtId="0" fontId="64" fillId="0" borderId="0" xfId="60" applyFont="1" applyBorder="1" applyAlignment="1" applyProtection="1">
      <alignment horizontal="left" vertical="center"/>
    </xf>
    <xf numFmtId="0" fontId="12" fillId="29" borderId="0" xfId="60" applyFont="1" applyFill="1" applyBorder="1" applyAlignment="1" applyProtection="1">
      <alignment horizontal="left" vertical="center"/>
    </xf>
    <xf numFmtId="0" fontId="60" fillId="29" borderId="0" xfId="0" applyFont="1" applyFill="1" applyBorder="1" applyAlignment="1" applyProtection="1">
      <alignment vertical="center"/>
    </xf>
    <xf numFmtId="0" fontId="60" fillId="29" borderId="0" xfId="0" applyFont="1" applyFill="1" applyBorder="1"/>
    <xf numFmtId="0" fontId="3" fillId="29" borderId="0" xfId="42" applyFont="1" applyFill="1" applyAlignment="1" applyProtection="1">
      <alignment vertical="center"/>
    </xf>
    <xf numFmtId="0" fontId="3" fillId="29" borderId="0" xfId="42" applyFont="1" applyFill="1" applyBorder="1" applyAlignment="1" applyProtection="1">
      <alignment vertical="center"/>
    </xf>
    <xf numFmtId="0" fontId="62" fillId="29" borderId="22" xfId="42" applyFont="1" applyFill="1" applyBorder="1" applyAlignment="1" applyProtection="1">
      <alignment vertical="center"/>
    </xf>
    <xf numFmtId="0" fontId="62" fillId="29" borderId="22" xfId="60" applyFont="1" applyFill="1" applyBorder="1" applyAlignment="1" applyProtection="1">
      <alignment horizontal="left" vertical="center" wrapText="1"/>
    </xf>
    <xf numFmtId="0" fontId="63" fillId="31" borderId="23" xfId="60" applyFont="1" applyFill="1" applyBorder="1" applyAlignment="1" applyProtection="1">
      <alignment horizontal="left" vertical="center"/>
    </xf>
    <xf numFmtId="0" fontId="62" fillId="31" borderId="24" xfId="42" applyFont="1" applyFill="1" applyBorder="1" applyAlignment="1" applyProtection="1">
      <alignment vertical="center"/>
    </xf>
    <xf numFmtId="0" fontId="64" fillId="0" borderId="0" xfId="50" applyFont="1" applyFill="1"/>
    <xf numFmtId="0" fontId="62" fillId="0" borderId="0" xfId="50" applyFont="1" applyFill="1"/>
    <xf numFmtId="9" fontId="62" fillId="0" borderId="0" xfId="50" applyNumberFormat="1" applyFont="1" applyFill="1" applyAlignment="1">
      <alignment horizontal="left"/>
    </xf>
    <xf numFmtId="0" fontId="65" fillId="0" borderId="0" xfId="59" applyFont="1" applyFill="1" applyBorder="1"/>
    <xf numFmtId="0" fontId="65" fillId="0" borderId="0" xfId="59" applyFont="1" applyFill="1" applyBorder="1" applyAlignment="1"/>
    <xf numFmtId="0" fontId="65" fillId="0" borderId="0" xfId="59" applyFont="1" applyFill="1" applyBorder="1" applyAlignment="1">
      <alignment horizontal="left"/>
    </xf>
    <xf numFmtId="6" fontId="65" fillId="0" borderId="0" xfId="28" applyNumberFormat="1" applyFont="1" applyFill="1" applyBorder="1" applyAlignment="1">
      <alignment horizontal="left"/>
    </xf>
    <xf numFmtId="0" fontId="66" fillId="29" borderId="0" xfId="42" applyFont="1" applyFill="1"/>
    <xf numFmtId="0" fontId="67" fillId="29" borderId="0" xfId="42" applyFont="1" applyFill="1" applyBorder="1" applyAlignment="1" applyProtection="1">
      <alignment vertical="center"/>
    </xf>
    <xf numFmtId="0" fontId="68" fillId="29" borderId="0" xfId="42" applyFont="1" applyFill="1" applyBorder="1" applyAlignment="1" applyProtection="1">
      <alignment horizontal="left" vertical="center"/>
    </xf>
    <xf numFmtId="0" fontId="68" fillId="29" borderId="0" xfId="42" applyFont="1" applyFill="1" applyBorder="1" applyAlignment="1" applyProtection="1">
      <alignment horizontal="right" vertical="center"/>
    </xf>
    <xf numFmtId="0" fontId="69" fillId="32" borderId="25" xfId="42" applyFont="1" applyFill="1" applyBorder="1" applyAlignment="1" applyProtection="1">
      <alignment horizontal="center" vertical="center"/>
    </xf>
    <xf numFmtId="0" fontId="69" fillId="32" borderId="26" xfId="42" applyFont="1" applyFill="1" applyBorder="1" applyAlignment="1" applyProtection="1">
      <alignment horizontal="center" vertical="center"/>
    </xf>
    <xf numFmtId="0" fontId="69" fillId="32" borderId="27" xfId="42" applyFont="1" applyFill="1" applyBorder="1" applyAlignment="1" applyProtection="1">
      <alignment horizontal="center" vertical="center"/>
    </xf>
    <xf numFmtId="0" fontId="70" fillId="29" borderId="0" xfId="42" applyFont="1" applyFill="1" applyBorder="1" applyAlignment="1" applyProtection="1">
      <alignment vertical="center"/>
    </xf>
    <xf numFmtId="0" fontId="66" fillId="29" borderId="0" xfId="42" applyFont="1" applyFill="1" applyBorder="1"/>
    <xf numFmtId="0" fontId="70" fillId="0" borderId="0" xfId="42" applyFont="1" applyFill="1" applyBorder="1" applyAlignment="1" applyProtection="1">
      <alignment horizontal="center" vertical="center"/>
    </xf>
    <xf numFmtId="0" fontId="69" fillId="33" borderId="23" xfId="42" applyFont="1" applyFill="1" applyBorder="1" applyAlignment="1" applyProtection="1">
      <alignment horizontal="center" vertical="center"/>
    </xf>
    <xf numFmtId="0" fontId="69" fillId="33" borderId="24" xfId="42" applyFont="1" applyFill="1" applyBorder="1" applyAlignment="1" applyProtection="1">
      <alignment horizontal="center" vertical="center"/>
    </xf>
    <xf numFmtId="0" fontId="69" fillId="33" borderId="28" xfId="42" applyFont="1" applyFill="1" applyBorder="1" applyAlignment="1" applyProtection="1">
      <alignment horizontal="center" vertical="center"/>
    </xf>
    <xf numFmtId="0" fontId="67" fillId="29" borderId="0" xfId="42" applyFont="1" applyFill="1" applyBorder="1" applyAlignment="1" applyProtection="1">
      <alignment horizontal="left" vertical="center" indent="1"/>
    </xf>
    <xf numFmtId="0" fontId="66" fillId="29" borderId="29" xfId="42" applyFont="1" applyFill="1" applyBorder="1"/>
    <xf numFmtId="10" fontId="66" fillId="30" borderId="30" xfId="64" applyNumberFormat="1" applyFont="1" applyFill="1" applyBorder="1" applyProtection="1">
      <protection locked="0"/>
    </xf>
    <xf numFmtId="0" fontId="69" fillId="29" borderId="0" xfId="42" applyFont="1" applyFill="1" applyBorder="1" applyAlignment="1" applyProtection="1">
      <alignment vertical="center"/>
      <protection locked="0"/>
    </xf>
    <xf numFmtId="0" fontId="67" fillId="29" borderId="31" xfId="42" applyFont="1" applyFill="1" applyBorder="1" applyAlignment="1" applyProtection="1">
      <alignment horizontal="left" vertical="center" indent="1"/>
    </xf>
    <xf numFmtId="0" fontId="69" fillId="29" borderId="0" xfId="42" applyFont="1" applyFill="1" applyBorder="1" applyAlignment="1" applyProtection="1">
      <alignment vertical="center"/>
    </xf>
    <xf numFmtId="0" fontId="69" fillId="29" borderId="0" xfId="42" quotePrefix="1" applyFont="1" applyFill="1" applyBorder="1" applyAlignment="1" applyProtection="1">
      <alignment horizontal="center" vertical="center"/>
    </xf>
    <xf numFmtId="0" fontId="70" fillId="29" borderId="0" xfId="42" applyFont="1" applyFill="1" applyBorder="1" applyAlignment="1" applyProtection="1">
      <alignment horizontal="center" vertical="center"/>
    </xf>
    <xf numFmtId="0" fontId="71" fillId="29" borderId="32" xfId="42" applyFont="1" applyFill="1" applyBorder="1" applyAlignment="1" applyProtection="1">
      <alignment vertical="center"/>
    </xf>
    <xf numFmtId="0" fontId="66" fillId="29" borderId="32" xfId="42" applyFont="1" applyFill="1" applyBorder="1"/>
    <xf numFmtId="10" fontId="66" fillId="30" borderId="33" xfId="64" applyNumberFormat="1" applyFont="1" applyFill="1" applyBorder="1" applyProtection="1">
      <protection locked="0"/>
    </xf>
    <xf numFmtId="0" fontId="70" fillId="29" borderId="0" xfId="42" applyFont="1" applyFill="1" applyBorder="1" applyAlignment="1" applyProtection="1">
      <alignment horizontal="left" vertical="center"/>
    </xf>
    <xf numFmtId="0" fontId="66" fillId="29" borderId="0" xfId="42" applyFont="1" applyFill="1" applyBorder="1" applyProtection="1"/>
    <xf numFmtId="0" fontId="70" fillId="0" borderId="0" xfId="42" applyFont="1" applyFill="1" applyBorder="1" applyAlignment="1" applyProtection="1"/>
    <xf numFmtId="0" fontId="69" fillId="32" borderId="34" xfId="42" applyFont="1" applyFill="1" applyBorder="1" applyAlignment="1" applyProtection="1">
      <alignment horizontal="center" vertical="center" wrapText="1"/>
    </xf>
    <xf numFmtId="0" fontId="67" fillId="29" borderId="101" xfId="42" applyFont="1" applyFill="1" applyBorder="1" applyAlignment="1" applyProtection="1">
      <alignment horizontal="left" vertical="center" indent="1"/>
    </xf>
    <xf numFmtId="0" fontId="67" fillId="29" borderId="102" xfId="42" applyFont="1" applyFill="1" applyBorder="1" applyAlignment="1" applyProtection="1">
      <alignment horizontal="left" vertical="center" indent="1"/>
    </xf>
    <xf numFmtId="0" fontId="69" fillId="29" borderId="0" xfId="42" applyFont="1" applyFill="1" applyBorder="1" applyAlignment="1" applyProtection="1">
      <alignment horizontal="left" vertical="center"/>
    </xf>
    <xf numFmtId="0" fontId="70" fillId="29" borderId="0" xfId="42" applyFont="1" applyFill="1" applyBorder="1" applyAlignment="1" applyProtection="1">
      <alignment horizontal="center"/>
    </xf>
    <xf numFmtId="0" fontId="67" fillId="29" borderId="103" xfId="42" applyFont="1" applyFill="1" applyBorder="1" applyAlignment="1" applyProtection="1">
      <alignment horizontal="left" vertical="center"/>
    </xf>
    <xf numFmtId="0" fontId="69" fillId="29" borderId="103" xfId="42" applyFont="1" applyFill="1" applyBorder="1" applyAlignment="1" applyProtection="1">
      <alignment vertical="center"/>
    </xf>
    <xf numFmtId="0" fontId="67" fillId="29" borderId="103" xfId="42" applyFont="1" applyFill="1" applyBorder="1" applyAlignment="1" applyProtection="1">
      <alignment vertical="center"/>
    </xf>
    <xf numFmtId="42" fontId="67" fillId="0" borderId="104" xfId="42" applyNumberFormat="1" applyFont="1" applyFill="1" applyBorder="1" applyAlignment="1" applyProtection="1">
      <alignment horizontal="right" vertical="center"/>
      <protection locked="0"/>
    </xf>
    <xf numFmtId="42" fontId="67" fillId="29" borderId="105" xfId="42" applyNumberFormat="1" applyFont="1" applyFill="1" applyBorder="1" applyAlignment="1" applyProtection="1">
      <alignment horizontal="right" vertical="center"/>
      <protection locked="0"/>
    </xf>
    <xf numFmtId="42" fontId="67" fillId="29" borderId="106" xfId="42" applyNumberFormat="1" applyFont="1" applyFill="1" applyBorder="1" applyAlignment="1" applyProtection="1">
      <alignment horizontal="right" vertical="center"/>
      <protection locked="0"/>
    </xf>
    <xf numFmtId="0" fontId="67" fillId="29" borderId="31" xfId="42" applyFont="1" applyFill="1" applyBorder="1" applyAlignment="1" applyProtection="1">
      <alignment horizontal="left" vertical="center"/>
    </xf>
    <xf numFmtId="0" fontId="69" fillId="29" borderId="31" xfId="42" applyFont="1" applyFill="1" applyBorder="1" applyAlignment="1" applyProtection="1">
      <alignment vertical="center"/>
    </xf>
    <xf numFmtId="0" fontId="67" fillId="29" borderId="31" xfId="42" applyFont="1" applyFill="1" applyBorder="1" applyAlignment="1" applyProtection="1">
      <alignment vertical="center"/>
    </xf>
    <xf numFmtId="0" fontId="67" fillId="29" borderId="107" xfId="42" applyFont="1" applyFill="1" applyBorder="1" applyAlignment="1" applyProtection="1">
      <alignment vertical="center"/>
    </xf>
    <xf numFmtId="42" fontId="67" fillId="0" borderId="108" xfId="42" applyNumberFormat="1" applyFont="1" applyFill="1" applyBorder="1" applyAlignment="1" applyProtection="1">
      <alignment horizontal="right" vertical="center"/>
      <protection locked="0"/>
    </xf>
    <xf numFmtId="42" fontId="67" fillId="29" borderId="109" xfId="42" applyNumberFormat="1" applyFont="1" applyFill="1" applyBorder="1" applyAlignment="1" applyProtection="1">
      <alignment horizontal="right" vertical="center"/>
      <protection locked="0"/>
    </xf>
    <xf numFmtId="42" fontId="67" fillId="29" borderId="110" xfId="42" applyNumberFormat="1" applyFont="1" applyFill="1" applyBorder="1" applyAlignment="1" applyProtection="1">
      <alignment horizontal="right" vertical="center"/>
      <protection locked="0"/>
    </xf>
    <xf numFmtId="0" fontId="69" fillId="29" borderId="0" xfId="42" applyNumberFormat="1" applyFont="1" applyFill="1" applyBorder="1" applyAlignment="1" applyProtection="1">
      <alignment horizontal="center" vertical="center"/>
    </xf>
    <xf numFmtId="44" fontId="69" fillId="29" borderId="0" xfId="42" applyNumberFormat="1" applyFont="1" applyFill="1" applyBorder="1" applyAlignment="1" applyProtection="1">
      <alignment vertical="center"/>
    </xf>
    <xf numFmtId="10" fontId="66" fillId="29" borderId="32" xfId="64" applyNumberFormat="1" applyFont="1" applyFill="1" applyBorder="1" applyProtection="1">
      <protection locked="0"/>
    </xf>
    <xf numFmtId="42" fontId="67" fillId="0" borderId="111" xfId="42" applyNumberFormat="1" applyFont="1" applyFill="1" applyBorder="1" applyAlignment="1" applyProtection="1">
      <alignment horizontal="right" vertical="center"/>
      <protection locked="0"/>
    </xf>
    <xf numFmtId="42" fontId="67" fillId="0" borderId="112" xfId="42" applyNumberFormat="1" applyFont="1" applyFill="1" applyBorder="1" applyAlignment="1" applyProtection="1">
      <alignment horizontal="right" vertical="center"/>
      <protection locked="0"/>
    </xf>
    <xf numFmtId="0" fontId="67" fillId="29" borderId="113" xfId="42" applyFont="1" applyFill="1" applyBorder="1" applyAlignment="1" applyProtection="1">
      <alignment vertical="center"/>
    </xf>
    <xf numFmtId="0" fontId="72" fillId="29" borderId="0" xfId="42" applyFont="1" applyFill="1" applyBorder="1" applyAlignment="1" applyProtection="1">
      <alignment horizontal="left" vertical="center"/>
    </xf>
    <xf numFmtId="0" fontId="69" fillId="29" borderId="31" xfId="42" applyFont="1" applyFill="1" applyBorder="1" applyAlignment="1" applyProtection="1">
      <alignment vertical="center"/>
      <protection locked="0"/>
    </xf>
    <xf numFmtId="0" fontId="69" fillId="29" borderId="35" xfId="42" applyFont="1" applyFill="1" applyBorder="1" applyAlignment="1" applyProtection="1">
      <alignment horizontal="left" vertical="center"/>
    </xf>
    <xf numFmtId="0" fontId="69" fillId="29" borderId="35" xfId="42" applyFont="1" applyFill="1" applyBorder="1" applyAlignment="1" applyProtection="1">
      <alignment vertical="center"/>
    </xf>
    <xf numFmtId="0" fontId="67" fillId="29" borderId="35" xfId="42" applyFont="1" applyFill="1" applyBorder="1" applyAlignment="1" applyProtection="1">
      <alignment vertical="center"/>
    </xf>
    <xf numFmtId="0" fontId="69" fillId="33" borderId="114" xfId="42" applyFont="1" applyFill="1" applyBorder="1" applyAlignment="1" applyProtection="1">
      <alignment horizontal="center" vertical="center"/>
    </xf>
    <xf numFmtId="0" fontId="69" fillId="29" borderId="0" xfId="42" applyFont="1" applyFill="1" applyBorder="1" applyAlignment="1" applyProtection="1">
      <alignment horizontal="center" vertical="center"/>
    </xf>
    <xf numFmtId="0" fontId="69" fillId="29" borderId="37" xfId="42" applyFont="1" applyFill="1" applyBorder="1" applyAlignment="1" applyProtection="1">
      <alignment horizontal="center" vertical="center"/>
    </xf>
    <xf numFmtId="0" fontId="66" fillId="29" borderId="0" xfId="42" applyFont="1" applyFill="1" applyBorder="1" applyAlignment="1">
      <alignment horizontal="center"/>
    </xf>
    <xf numFmtId="7" fontId="67" fillId="29" borderId="0" xfId="42" applyNumberFormat="1" applyFont="1" applyFill="1" applyBorder="1" applyAlignment="1" applyProtection="1">
      <alignment vertical="center"/>
    </xf>
    <xf numFmtId="0" fontId="66" fillId="0" borderId="0" xfId="42" applyFont="1" applyBorder="1"/>
    <xf numFmtId="0" fontId="0" fillId="0" borderId="0" xfId="0"/>
    <xf numFmtId="0" fontId="0" fillId="0" borderId="0" xfId="0" applyFont="1"/>
    <xf numFmtId="0" fontId="0" fillId="0" borderId="0" xfId="0" applyFont="1" applyBorder="1"/>
    <xf numFmtId="166" fontId="67" fillId="0" borderId="115" xfId="42" applyNumberFormat="1" applyFont="1" applyFill="1" applyBorder="1" applyAlignment="1" applyProtection="1">
      <alignment horizontal="right" vertical="center"/>
    </xf>
    <xf numFmtId="166" fontId="67" fillId="0" borderId="116" xfId="42" applyNumberFormat="1" applyFont="1" applyFill="1" applyBorder="1" applyAlignment="1" applyProtection="1">
      <alignment horizontal="right" vertical="center"/>
    </xf>
    <xf numFmtId="166" fontId="67" fillId="30" borderId="111" xfId="42" applyNumberFormat="1" applyFont="1" applyFill="1" applyBorder="1" applyAlignment="1" applyProtection="1">
      <alignment horizontal="right" vertical="center"/>
      <protection locked="0"/>
    </xf>
    <xf numFmtId="166" fontId="67" fillId="30" borderId="115" xfId="42" applyNumberFormat="1" applyFont="1" applyFill="1" applyBorder="1" applyAlignment="1" applyProtection="1">
      <alignment horizontal="right" vertical="center"/>
      <protection locked="0"/>
    </xf>
    <xf numFmtId="166" fontId="67" fillId="30" borderId="116" xfId="42" applyNumberFormat="1" applyFont="1" applyFill="1" applyBorder="1" applyAlignment="1" applyProtection="1">
      <alignment horizontal="right" vertical="center"/>
      <protection locked="0"/>
    </xf>
    <xf numFmtId="166" fontId="67" fillId="30" borderId="108" xfId="42" applyNumberFormat="1" applyFont="1" applyFill="1" applyBorder="1" applyAlignment="1" applyProtection="1">
      <alignment horizontal="right" vertical="center"/>
      <protection locked="0"/>
    </xf>
    <xf numFmtId="166" fontId="67" fillId="30" borderId="117" xfId="42" applyNumberFormat="1" applyFont="1" applyFill="1" applyBorder="1" applyAlignment="1" applyProtection="1">
      <alignment horizontal="right" vertical="center"/>
      <protection locked="0"/>
    </xf>
    <xf numFmtId="166" fontId="67" fillId="0" borderId="118" xfId="42" applyNumberFormat="1" applyFont="1" applyFill="1" applyBorder="1" applyAlignment="1" applyProtection="1">
      <alignment horizontal="right" vertical="center"/>
    </xf>
    <xf numFmtId="166" fontId="67" fillId="0" borderId="119" xfId="42" applyNumberFormat="1" applyFont="1" applyFill="1" applyBorder="1" applyAlignment="1" applyProtection="1">
      <alignment horizontal="right" vertical="center"/>
    </xf>
    <xf numFmtId="166" fontId="67" fillId="0" borderId="120" xfId="42" applyNumberFormat="1" applyFont="1" applyFill="1" applyBorder="1" applyAlignment="1" applyProtection="1">
      <alignment horizontal="right" vertical="center"/>
    </xf>
    <xf numFmtId="0" fontId="66" fillId="29" borderId="31" xfId="42" applyFont="1" applyFill="1" applyBorder="1"/>
    <xf numFmtId="166" fontId="67" fillId="30" borderId="104" xfId="42" applyNumberFormat="1" applyFont="1" applyFill="1" applyBorder="1" applyAlignment="1" applyProtection="1">
      <alignment horizontal="right" vertical="center"/>
      <protection locked="0"/>
    </xf>
    <xf numFmtId="166" fontId="73" fillId="0" borderId="121" xfId="42" applyNumberFormat="1" applyFont="1" applyFill="1" applyBorder="1" applyAlignment="1" applyProtection="1">
      <alignment vertical="center"/>
      <protection locked="0"/>
    </xf>
    <xf numFmtId="166" fontId="73" fillId="0" borderId="122" xfId="42" applyNumberFormat="1" applyFont="1" applyFill="1" applyBorder="1" applyAlignment="1" applyProtection="1">
      <alignment vertical="center"/>
      <protection locked="0"/>
    </xf>
    <xf numFmtId="166" fontId="73" fillId="0" borderId="123" xfId="42" applyNumberFormat="1" applyFont="1" applyFill="1" applyBorder="1" applyAlignment="1" applyProtection="1">
      <alignment vertical="center"/>
      <protection locked="0"/>
    </xf>
    <xf numFmtId="166" fontId="69" fillId="0" borderId="124" xfId="42" applyNumberFormat="1" applyFont="1" applyFill="1" applyBorder="1" applyAlignment="1" applyProtection="1">
      <alignment vertical="center"/>
    </xf>
    <xf numFmtId="166" fontId="69" fillId="0" borderId="125" xfId="42" applyNumberFormat="1" applyFont="1" applyFill="1" applyBorder="1" applyAlignment="1" applyProtection="1">
      <alignment vertical="center"/>
    </xf>
    <xf numFmtId="166" fontId="69" fillId="0" borderId="126" xfId="42" applyNumberFormat="1" applyFont="1" applyFill="1" applyBorder="1" applyAlignment="1" applyProtection="1">
      <alignment vertical="center"/>
    </xf>
    <xf numFmtId="42" fontId="67" fillId="0" borderId="127" xfId="42" applyNumberFormat="1" applyFont="1" applyFill="1" applyBorder="1" applyAlignment="1" applyProtection="1">
      <alignment vertical="center"/>
    </xf>
    <xf numFmtId="42" fontId="67" fillId="0" borderId="105" xfId="42" applyNumberFormat="1" applyFont="1" applyFill="1" applyBorder="1" applyAlignment="1" applyProtection="1">
      <alignment horizontal="right" vertical="center"/>
      <protection locked="0"/>
    </xf>
    <xf numFmtId="42" fontId="67" fillId="0" borderId="106" xfId="42" applyNumberFormat="1" applyFont="1" applyFill="1" applyBorder="1" applyAlignment="1" applyProtection="1">
      <alignment horizontal="right" vertical="center"/>
      <protection locked="0"/>
    </xf>
    <xf numFmtId="42" fontId="67" fillId="0" borderId="128" xfId="42" applyNumberFormat="1" applyFont="1" applyFill="1" applyBorder="1" applyAlignment="1" applyProtection="1">
      <alignment vertical="center"/>
    </xf>
    <xf numFmtId="42" fontId="67" fillId="0" borderId="109" xfId="42" applyNumberFormat="1" applyFont="1" applyFill="1" applyBorder="1" applyAlignment="1" applyProtection="1">
      <alignment horizontal="right" vertical="center"/>
      <protection locked="0"/>
    </xf>
    <xf numFmtId="42" fontId="67" fillId="0" borderId="110" xfId="42" applyNumberFormat="1" applyFont="1" applyFill="1" applyBorder="1" applyAlignment="1" applyProtection="1">
      <alignment horizontal="right" vertical="center"/>
      <protection locked="0"/>
    </xf>
    <xf numFmtId="42" fontId="67" fillId="0" borderId="129" xfId="42" applyNumberFormat="1" applyFont="1" applyFill="1" applyBorder="1" applyAlignment="1" applyProtection="1">
      <alignment vertical="center"/>
    </xf>
    <xf numFmtId="42" fontId="67" fillId="0" borderId="130" xfId="42" applyNumberFormat="1" applyFont="1" applyFill="1" applyBorder="1" applyAlignment="1" applyProtection="1">
      <alignment horizontal="right" vertical="center"/>
    </xf>
    <xf numFmtId="42" fontId="67" fillId="0" borderId="119" xfId="42" applyNumberFormat="1" applyFont="1" applyFill="1" applyBorder="1" applyAlignment="1" applyProtection="1">
      <alignment horizontal="right" vertical="center"/>
    </xf>
    <xf numFmtId="42" fontId="67" fillId="0" borderId="120" xfId="42" applyNumberFormat="1" applyFont="1" applyFill="1" applyBorder="1" applyAlignment="1" applyProtection="1">
      <alignment horizontal="right" vertical="center"/>
    </xf>
    <xf numFmtId="44" fontId="67" fillId="0" borderId="131" xfId="42" applyNumberFormat="1" applyFont="1" applyFill="1" applyBorder="1" applyAlignment="1" applyProtection="1">
      <alignment vertical="center"/>
    </xf>
    <xf numFmtId="44" fontId="67" fillId="0" borderId="132" xfId="42" applyNumberFormat="1" applyFont="1" applyFill="1" applyBorder="1" applyAlignment="1" applyProtection="1">
      <alignment vertical="center"/>
    </xf>
    <xf numFmtId="44" fontId="67" fillId="0" borderId="133" xfId="42" applyNumberFormat="1" applyFont="1" applyFill="1" applyBorder="1" applyAlignment="1" applyProtection="1">
      <alignment vertical="center"/>
    </xf>
    <xf numFmtId="44" fontId="67" fillId="0" borderId="134" xfId="42" applyNumberFormat="1" applyFont="1" applyFill="1" applyBorder="1" applyAlignment="1" applyProtection="1">
      <alignment vertical="center"/>
    </xf>
    <xf numFmtId="42" fontId="67" fillId="0" borderId="131" xfId="42" applyNumberFormat="1" applyFont="1" applyFill="1" applyBorder="1" applyAlignment="1" applyProtection="1">
      <alignment vertical="center"/>
    </xf>
    <xf numFmtId="42" fontId="67" fillId="0" borderId="135" xfId="42" applyNumberFormat="1" applyFont="1" applyFill="1" applyBorder="1" applyAlignment="1" applyProtection="1">
      <alignment vertical="center"/>
    </xf>
    <xf numFmtId="42" fontId="67" fillId="0" borderId="42" xfId="42" applyNumberFormat="1" applyFont="1" applyFill="1" applyBorder="1" applyAlignment="1" applyProtection="1">
      <alignment vertical="center"/>
    </xf>
    <xf numFmtId="42" fontId="67" fillId="0" borderId="136" xfId="42" applyNumberFormat="1" applyFont="1" applyFill="1" applyBorder="1" applyAlignment="1" applyProtection="1">
      <alignment horizontal="right" vertical="center"/>
    </xf>
    <xf numFmtId="42" fontId="67" fillId="0" borderId="137" xfId="42" applyNumberFormat="1" applyFont="1" applyFill="1" applyBorder="1" applyAlignment="1" applyProtection="1">
      <alignment horizontal="right" vertical="center"/>
    </xf>
    <xf numFmtId="42" fontId="67" fillId="0" borderId="138" xfId="42" applyNumberFormat="1" applyFont="1" applyFill="1" applyBorder="1" applyAlignment="1" applyProtection="1">
      <alignment horizontal="right" vertical="center"/>
    </xf>
    <xf numFmtId="42" fontId="69" fillId="0" borderId="43" xfId="42" quotePrefix="1" applyNumberFormat="1" applyFont="1" applyFill="1" applyBorder="1" applyAlignment="1" applyProtection="1">
      <alignment horizontal="center" vertical="center"/>
    </xf>
    <xf numFmtId="42" fontId="67" fillId="0" borderId="139" xfId="42" applyNumberFormat="1" applyFont="1" applyFill="1" applyBorder="1" applyAlignment="1" applyProtection="1">
      <alignment horizontal="right" vertical="center"/>
    </xf>
    <xf numFmtId="42" fontId="67" fillId="0" borderId="140" xfId="42" applyNumberFormat="1" applyFont="1" applyFill="1" applyBorder="1" applyAlignment="1" applyProtection="1">
      <alignment horizontal="right" vertical="center"/>
    </xf>
    <xf numFmtId="42" fontId="67" fillId="0" borderId="141" xfId="42" applyNumberFormat="1" applyFont="1" applyFill="1" applyBorder="1" applyAlignment="1" applyProtection="1">
      <alignment horizontal="right" vertical="center"/>
    </xf>
    <xf numFmtId="0" fontId="69" fillId="0" borderId="0" xfId="42" applyFont="1" applyFill="1" applyBorder="1" applyAlignment="1" applyProtection="1">
      <alignment vertical="center"/>
    </xf>
    <xf numFmtId="5" fontId="69" fillId="0" borderId="47" xfId="42" applyNumberFormat="1" applyFont="1" applyFill="1" applyBorder="1" applyAlignment="1" applyProtection="1">
      <alignment vertical="center"/>
    </xf>
    <xf numFmtId="0" fontId="69" fillId="0" borderId="0" xfId="42" quotePrefix="1" applyFont="1" applyFill="1" applyBorder="1" applyAlignment="1" applyProtection="1">
      <alignment horizontal="center" vertical="center"/>
    </xf>
    <xf numFmtId="42" fontId="69" fillId="0" borderId="142" xfId="42" applyNumberFormat="1" applyFont="1" applyFill="1" applyBorder="1" applyAlignment="1" applyProtection="1">
      <alignment vertical="center"/>
    </xf>
    <xf numFmtId="42" fontId="69" fillId="0" borderId="143" xfId="42" applyNumberFormat="1" applyFont="1" applyFill="1" applyBorder="1" applyAlignment="1" applyProtection="1">
      <alignment vertical="center"/>
    </xf>
    <xf numFmtId="42" fontId="69" fillId="0" borderId="144" xfId="42" applyNumberFormat="1" applyFont="1" applyFill="1" applyBorder="1" applyAlignment="1" applyProtection="1">
      <alignment vertical="center"/>
    </xf>
    <xf numFmtId="42" fontId="67" fillId="30" borderId="104" xfId="42" applyNumberFormat="1" applyFont="1" applyFill="1" applyBorder="1" applyAlignment="1" applyProtection="1">
      <alignment vertical="center"/>
      <protection locked="0"/>
    </xf>
    <xf numFmtId="42" fontId="67" fillId="30" borderId="108" xfId="42" applyNumberFormat="1" applyFont="1" applyFill="1" applyBorder="1" applyAlignment="1" applyProtection="1">
      <alignment vertical="center"/>
      <protection locked="0"/>
    </xf>
    <xf numFmtId="42" fontId="67" fillId="30" borderId="104" xfId="42" applyNumberFormat="1" applyFont="1" applyFill="1" applyBorder="1" applyAlignment="1" applyProtection="1">
      <alignment horizontal="right" vertical="center"/>
      <protection locked="0"/>
    </xf>
    <xf numFmtId="42" fontId="67" fillId="30" borderId="108" xfId="42" applyNumberFormat="1" applyFont="1" applyFill="1" applyBorder="1" applyAlignment="1" applyProtection="1">
      <alignment horizontal="right" vertical="center"/>
      <protection locked="0"/>
    </xf>
    <xf numFmtId="166" fontId="67" fillId="30" borderId="36" xfId="42" applyNumberFormat="1" applyFont="1" applyFill="1" applyBorder="1" applyAlignment="1" applyProtection="1">
      <alignment horizontal="right" vertical="center"/>
      <protection locked="0"/>
    </xf>
    <xf numFmtId="166" fontId="67" fillId="30" borderId="48" xfId="42" applyNumberFormat="1" applyFont="1" applyFill="1" applyBorder="1" applyAlignment="1" applyProtection="1">
      <alignment horizontal="right" vertical="center"/>
      <protection locked="0"/>
    </xf>
    <xf numFmtId="166" fontId="67" fillId="30" borderId="49" xfId="42" applyNumberFormat="1" applyFont="1" applyFill="1" applyBorder="1" applyAlignment="1" applyProtection="1">
      <alignment horizontal="right" vertical="center"/>
      <protection locked="0"/>
    </xf>
    <xf numFmtId="166" fontId="67" fillId="30" borderId="105" xfId="42" applyNumberFormat="1" applyFont="1" applyFill="1" applyBorder="1" applyAlignment="1" applyProtection="1">
      <alignment horizontal="right" vertical="center"/>
      <protection locked="0"/>
    </xf>
    <xf numFmtId="166" fontId="67" fillId="30" borderId="106" xfId="42" applyNumberFormat="1" applyFont="1" applyFill="1" applyBorder="1" applyAlignment="1" applyProtection="1">
      <alignment horizontal="right" vertical="center"/>
      <protection locked="0"/>
    </xf>
    <xf numFmtId="166" fontId="67" fillId="30" borderId="38" xfId="42" applyNumberFormat="1" applyFont="1" applyFill="1" applyBorder="1" applyAlignment="1" applyProtection="1">
      <alignment horizontal="right" vertical="center"/>
      <protection locked="0"/>
    </xf>
    <xf numFmtId="166" fontId="67" fillId="30" borderId="39" xfId="42" applyNumberFormat="1" applyFont="1" applyFill="1" applyBorder="1" applyAlignment="1" applyProtection="1">
      <alignment horizontal="right" vertical="center"/>
      <protection locked="0"/>
    </xf>
    <xf numFmtId="166" fontId="67" fillId="30" borderId="40" xfId="42" applyNumberFormat="1" applyFont="1" applyFill="1" applyBorder="1" applyAlignment="1" applyProtection="1">
      <alignment horizontal="right" vertical="center"/>
      <protection locked="0"/>
    </xf>
    <xf numFmtId="166" fontId="67" fillId="0" borderId="44" xfId="42" applyNumberFormat="1" applyFont="1" applyFill="1" applyBorder="1" applyAlignment="1" applyProtection="1">
      <alignment horizontal="right" vertical="center"/>
    </xf>
    <xf numFmtId="166" fontId="67" fillId="0" borderId="45" xfId="42" applyNumberFormat="1" applyFont="1" applyFill="1" applyBorder="1" applyAlignment="1" applyProtection="1">
      <alignment horizontal="right" vertical="center"/>
    </xf>
    <xf numFmtId="166" fontId="67" fillId="0" borderId="46" xfId="42" applyNumberFormat="1" applyFont="1" applyFill="1" applyBorder="1" applyAlignment="1" applyProtection="1">
      <alignment horizontal="right" vertical="center"/>
    </xf>
    <xf numFmtId="166" fontId="67" fillId="0" borderId="114" xfId="42" applyNumberFormat="1" applyFont="1" applyFill="1" applyBorder="1" applyAlignment="1" applyProtection="1">
      <alignment horizontal="right" vertical="center"/>
    </xf>
    <xf numFmtId="166" fontId="67" fillId="0" borderId="145" xfId="42" applyNumberFormat="1" applyFont="1" applyFill="1" applyBorder="1" applyAlignment="1" applyProtection="1">
      <alignment horizontal="right" vertical="center"/>
    </xf>
    <xf numFmtId="166" fontId="67" fillId="0" borderId="146" xfId="42" applyNumberFormat="1" applyFont="1" applyFill="1" applyBorder="1" applyAlignment="1" applyProtection="1">
      <alignment horizontal="right" vertical="center"/>
    </xf>
    <xf numFmtId="2" fontId="69" fillId="0" borderId="147" xfId="42" applyNumberFormat="1" applyFont="1" applyFill="1" applyBorder="1" applyAlignment="1" applyProtection="1">
      <alignment vertical="center"/>
    </xf>
    <xf numFmtId="2" fontId="69" fillId="0" borderId="148" xfId="42" applyNumberFormat="1" applyFont="1" applyFill="1" applyBorder="1" applyAlignment="1" applyProtection="1">
      <alignment vertical="center"/>
    </xf>
    <xf numFmtId="2" fontId="69" fillId="0" borderId="149" xfId="42" applyNumberFormat="1" applyFont="1" applyFill="1" applyBorder="1" applyAlignment="1" applyProtection="1">
      <alignment vertical="center"/>
    </xf>
    <xf numFmtId="166" fontId="67" fillId="0" borderId="104" xfId="42" applyNumberFormat="1" applyFont="1" applyFill="1" applyBorder="1" applyAlignment="1" applyProtection="1">
      <alignment horizontal="right" vertical="center"/>
    </xf>
    <xf numFmtId="166" fontId="67" fillId="0" borderId="111" xfId="42" applyNumberFormat="1" applyFont="1" applyFill="1" applyBorder="1" applyAlignment="1" applyProtection="1">
      <alignment horizontal="right" vertical="center"/>
    </xf>
    <xf numFmtId="166" fontId="67" fillId="0" borderId="103" xfId="42" applyNumberFormat="1" applyFont="1" applyFill="1" applyBorder="1" applyAlignment="1" applyProtection="1">
      <alignment horizontal="right" vertical="center"/>
    </xf>
    <xf numFmtId="166" fontId="67" fillId="0" borderId="150" xfId="42" applyNumberFormat="1" applyFont="1" applyFill="1" applyBorder="1" applyAlignment="1" applyProtection="1">
      <alignment horizontal="right" vertical="center"/>
    </xf>
    <xf numFmtId="166" fontId="67" fillId="0" borderId="151" xfId="42" applyNumberFormat="1" applyFont="1" applyFill="1" applyBorder="1" applyAlignment="1" applyProtection="1">
      <alignment horizontal="right" vertical="center"/>
    </xf>
    <xf numFmtId="0" fontId="0" fillId="0" borderId="104" xfId="0" applyFont="1" applyFill="1" applyBorder="1"/>
    <xf numFmtId="166" fontId="73" fillId="0" borderId="152" xfId="42" applyNumberFormat="1" applyFont="1" applyFill="1" applyBorder="1" applyAlignment="1" applyProtection="1">
      <alignment vertical="center"/>
      <protection locked="0"/>
    </xf>
    <xf numFmtId="166" fontId="69" fillId="0" borderId="153" xfId="42" applyNumberFormat="1" applyFont="1" applyFill="1" applyBorder="1" applyAlignment="1" applyProtection="1">
      <alignment vertical="center"/>
    </xf>
    <xf numFmtId="166" fontId="67" fillId="30" borderId="112" xfId="42" applyNumberFormat="1" applyFont="1" applyFill="1" applyBorder="1" applyAlignment="1" applyProtection="1">
      <alignment horizontal="right" vertical="center"/>
      <protection locked="0"/>
    </xf>
    <xf numFmtId="42" fontId="67" fillId="0" borderId="114" xfId="42" applyNumberFormat="1" applyFont="1" applyFill="1" applyBorder="1" applyAlignment="1" applyProtection="1">
      <alignment vertical="center"/>
    </xf>
    <xf numFmtId="42" fontId="67" fillId="0" borderId="111" xfId="42" applyNumberFormat="1" applyFont="1" applyFill="1" applyBorder="1" applyAlignment="1" applyProtection="1">
      <alignment vertical="center"/>
      <protection locked="0"/>
    </xf>
    <xf numFmtId="42" fontId="67" fillId="0" borderId="134" xfId="42" applyNumberFormat="1" applyFont="1" applyFill="1" applyBorder="1" applyAlignment="1" applyProtection="1">
      <alignment vertical="center"/>
      <protection locked="0"/>
    </xf>
    <xf numFmtId="42" fontId="67" fillId="0" borderId="104" xfId="42" applyNumberFormat="1" applyFont="1" applyFill="1" applyBorder="1" applyAlignment="1" applyProtection="1">
      <alignment vertical="center"/>
    </xf>
    <xf numFmtId="42" fontId="67" fillId="0" borderId="108" xfId="42" applyNumberFormat="1" applyFont="1" applyFill="1" applyBorder="1" applyAlignment="1" applyProtection="1">
      <alignment vertical="center"/>
    </xf>
    <xf numFmtId="42" fontId="67" fillId="0" borderId="118" xfId="42" applyNumberFormat="1" applyFont="1" applyFill="1" applyBorder="1" applyAlignment="1" applyProtection="1">
      <alignment vertical="center"/>
    </xf>
    <xf numFmtId="42" fontId="67" fillId="0" borderId="154" xfId="42" applyNumberFormat="1" applyFont="1" applyFill="1" applyBorder="1" applyAlignment="1" applyProtection="1">
      <alignment horizontal="right" vertical="center"/>
    </xf>
    <xf numFmtId="42" fontId="67" fillId="0" borderId="155" xfId="42" applyNumberFormat="1" applyFont="1" applyFill="1" applyBorder="1" applyAlignment="1" applyProtection="1">
      <alignment vertical="center"/>
    </xf>
    <xf numFmtId="42" fontId="67" fillId="0" borderId="156" xfId="42" applyNumberFormat="1" applyFont="1" applyFill="1" applyBorder="1" applyAlignment="1" applyProtection="1">
      <alignment horizontal="right" vertical="center"/>
    </xf>
    <xf numFmtId="42" fontId="67" fillId="0" borderId="157" xfId="42" applyNumberFormat="1" applyFont="1" applyFill="1" applyBorder="1" applyAlignment="1" applyProtection="1">
      <alignment horizontal="right" vertical="center"/>
    </xf>
    <xf numFmtId="42" fontId="67" fillId="0" borderId="158" xfId="42" applyNumberFormat="1" applyFont="1" applyFill="1" applyBorder="1" applyAlignment="1" applyProtection="1">
      <alignment horizontal="right" vertical="center"/>
    </xf>
    <xf numFmtId="42" fontId="67" fillId="0" borderId="124" xfId="42" quotePrefix="1" applyNumberFormat="1" applyFont="1" applyFill="1" applyBorder="1" applyAlignment="1" applyProtection="1">
      <alignment horizontal="center" vertical="center"/>
    </xf>
    <xf numFmtId="42" fontId="67" fillId="0" borderId="153" xfId="42" applyNumberFormat="1" applyFont="1" applyFill="1" applyBorder="1" applyAlignment="1" applyProtection="1">
      <alignment horizontal="right" vertical="center"/>
    </xf>
    <xf numFmtId="42" fontId="67" fillId="0" borderId="125" xfId="42" applyNumberFormat="1" applyFont="1" applyFill="1" applyBorder="1" applyAlignment="1" applyProtection="1">
      <alignment horizontal="right" vertical="center"/>
    </xf>
    <xf numFmtId="42" fontId="67" fillId="0" borderId="126" xfId="42" applyNumberFormat="1" applyFont="1" applyFill="1" applyBorder="1" applyAlignment="1" applyProtection="1">
      <alignment horizontal="right" vertical="center"/>
    </xf>
    <xf numFmtId="42" fontId="69" fillId="0" borderId="159" xfId="42" applyNumberFormat="1" applyFont="1" applyFill="1" applyBorder="1" applyAlignment="1" applyProtection="1">
      <alignment vertical="center"/>
    </xf>
    <xf numFmtId="0" fontId="70" fillId="31" borderId="0" xfId="42" applyFont="1" applyFill="1" applyBorder="1" applyAlignment="1" applyProtection="1">
      <alignment vertical="center"/>
    </xf>
    <xf numFmtId="0" fontId="68" fillId="31" borderId="0" xfId="42" applyFont="1" applyFill="1" applyBorder="1" applyAlignment="1" applyProtection="1">
      <alignment horizontal="left" vertical="center"/>
    </xf>
    <xf numFmtId="0" fontId="67" fillId="31" borderId="0" xfId="42" applyFont="1" applyFill="1" applyBorder="1" applyAlignment="1" applyProtection="1">
      <alignment vertical="center"/>
    </xf>
    <xf numFmtId="0" fontId="68" fillId="31" borderId="0" xfId="42" applyFont="1" applyFill="1" applyBorder="1" applyAlignment="1" applyProtection="1">
      <alignment horizontal="right" vertical="center"/>
    </xf>
    <xf numFmtId="166" fontId="67" fillId="30" borderId="52" xfId="42" applyNumberFormat="1" applyFont="1" applyFill="1" applyBorder="1" applyAlignment="1" applyProtection="1">
      <alignment horizontal="right" vertical="center"/>
      <protection locked="0"/>
    </xf>
    <xf numFmtId="166" fontId="67" fillId="30" borderId="50" xfId="42" applyNumberFormat="1" applyFont="1" applyFill="1" applyBorder="1" applyAlignment="1" applyProtection="1">
      <alignment horizontal="right" vertical="center"/>
      <protection locked="0"/>
    </xf>
    <xf numFmtId="166" fontId="67" fillId="29" borderId="44" xfId="42" applyNumberFormat="1" applyFont="1" applyFill="1" applyBorder="1" applyAlignment="1" applyProtection="1">
      <alignment horizontal="right" vertical="center"/>
    </xf>
    <xf numFmtId="166" fontId="67" fillId="29" borderId="53" xfId="42" applyNumberFormat="1" applyFont="1" applyFill="1" applyBorder="1" applyAlignment="1" applyProtection="1">
      <alignment horizontal="right" vertical="center"/>
    </xf>
    <xf numFmtId="166" fontId="67" fillId="29" borderId="45" xfId="42" applyNumberFormat="1" applyFont="1" applyFill="1" applyBorder="1" applyAlignment="1" applyProtection="1">
      <alignment horizontal="right" vertical="center"/>
    </xf>
    <xf numFmtId="166" fontId="67" fillId="29" borderId="46" xfId="42" applyNumberFormat="1" applyFont="1" applyFill="1" applyBorder="1" applyAlignment="1" applyProtection="1">
      <alignment horizontal="right" vertical="center"/>
    </xf>
    <xf numFmtId="166" fontId="67" fillId="29" borderId="114" xfId="42" applyNumberFormat="1" applyFont="1" applyFill="1" applyBorder="1" applyAlignment="1" applyProtection="1">
      <alignment horizontal="right" vertical="center"/>
    </xf>
    <xf numFmtId="166" fontId="67" fillId="29" borderId="160" xfId="42" applyNumberFormat="1" applyFont="1" applyFill="1" applyBorder="1" applyAlignment="1" applyProtection="1">
      <alignment horizontal="right" vertical="center"/>
    </xf>
    <xf numFmtId="166" fontId="67" fillId="29" borderId="145" xfId="42" applyNumberFormat="1" applyFont="1" applyFill="1" applyBorder="1" applyAlignment="1" applyProtection="1">
      <alignment horizontal="right" vertical="center"/>
    </xf>
    <xf numFmtId="166" fontId="67" fillId="29" borderId="146" xfId="42" applyNumberFormat="1" applyFont="1" applyFill="1" applyBorder="1" applyAlignment="1" applyProtection="1">
      <alignment horizontal="right" vertical="center"/>
    </xf>
    <xf numFmtId="2" fontId="69" fillId="29" borderId="147" xfId="42" applyNumberFormat="1" applyFont="1" applyFill="1" applyBorder="1" applyAlignment="1" applyProtection="1">
      <alignment vertical="center"/>
    </xf>
    <xf numFmtId="2" fontId="69" fillId="29" borderId="161" xfId="42" applyNumberFormat="1" applyFont="1" applyFill="1" applyBorder="1" applyAlignment="1" applyProtection="1">
      <alignment vertical="center"/>
    </xf>
    <xf numFmtId="2" fontId="69" fillId="29" borderId="148" xfId="42" applyNumberFormat="1" applyFont="1" applyFill="1" applyBorder="1" applyAlignment="1" applyProtection="1">
      <alignment vertical="center"/>
    </xf>
    <xf numFmtId="2" fontId="69" fillId="29" borderId="149" xfId="42" applyNumberFormat="1" applyFont="1" applyFill="1" applyBorder="1" applyAlignment="1" applyProtection="1">
      <alignment vertical="center"/>
    </xf>
    <xf numFmtId="0" fontId="42" fillId="0" borderId="0" xfId="0" applyFont="1"/>
    <xf numFmtId="0" fontId="43" fillId="0" borderId="0" xfId="0" applyFont="1"/>
    <xf numFmtId="0" fontId="44" fillId="0" borderId="0" xfId="0" applyFont="1" applyAlignment="1"/>
    <xf numFmtId="0" fontId="44" fillId="0" borderId="0" xfId="0" applyFont="1"/>
    <xf numFmtId="6" fontId="44" fillId="0" borderId="0" xfId="0" applyNumberFormat="1" applyFont="1"/>
    <xf numFmtId="0" fontId="43" fillId="0" borderId="0" xfId="0" applyFont="1" applyBorder="1"/>
    <xf numFmtId="0" fontId="44" fillId="0" borderId="0" xfId="0" applyFont="1" applyBorder="1" applyAlignment="1"/>
    <xf numFmtId="0" fontId="44" fillId="0" borderId="0" xfId="0" applyFont="1" applyBorder="1"/>
    <xf numFmtId="6" fontId="44" fillId="0" borderId="0" xfId="0" applyNumberFormat="1" applyFont="1" applyBorder="1"/>
    <xf numFmtId="0" fontId="43" fillId="0" borderId="0" xfId="0" applyFont="1" applyBorder="1" applyProtection="1"/>
    <xf numFmtId="0" fontId="44" fillId="0" borderId="0" xfId="0" applyFont="1" applyBorder="1" applyAlignment="1" applyProtection="1"/>
    <xf numFmtId="0" fontId="44" fillId="0" borderId="0" xfId="0" applyFont="1" applyBorder="1" applyProtection="1"/>
    <xf numFmtId="6" fontId="44" fillId="0" borderId="0" xfId="0" applyNumberFormat="1" applyFont="1" applyBorder="1" applyProtection="1"/>
    <xf numFmtId="0" fontId="44" fillId="26" borderId="54" xfId="0" applyFont="1" applyFill="1" applyBorder="1" applyAlignment="1" applyProtection="1">
      <alignment horizontal="center"/>
      <protection locked="0"/>
    </xf>
    <xf numFmtId="6" fontId="45" fillId="0" borderId="0" xfId="0" applyNumberFormat="1" applyFont="1" applyBorder="1" applyAlignment="1" applyProtection="1">
      <alignment horizontal="right"/>
    </xf>
    <xf numFmtId="0" fontId="45" fillId="0" borderId="0" xfId="0" applyFont="1" applyBorder="1" applyAlignment="1" applyProtection="1">
      <alignment horizontal="right" wrapText="1"/>
    </xf>
    <xf numFmtId="0" fontId="45" fillId="0" borderId="0" xfId="0" applyFont="1" applyBorder="1" applyAlignment="1" applyProtection="1"/>
    <xf numFmtId="42" fontId="44" fillId="0" borderId="0" xfId="0" applyNumberFormat="1" applyFont="1" applyBorder="1" applyProtection="1"/>
    <xf numFmtId="42" fontId="44" fillId="26" borderId="0" xfId="0" applyNumberFormat="1" applyFont="1" applyFill="1" applyBorder="1" applyProtection="1">
      <protection locked="0"/>
    </xf>
    <xf numFmtId="0" fontId="42" fillId="0" borderId="0" xfId="0" applyFont="1" applyBorder="1" applyProtection="1"/>
    <xf numFmtId="0" fontId="44" fillId="0" borderId="31" xfId="0" applyFont="1" applyBorder="1" applyAlignment="1" applyProtection="1"/>
    <xf numFmtId="0" fontId="42" fillId="0" borderId="31" xfId="0" applyFont="1" applyBorder="1" applyProtection="1"/>
    <xf numFmtId="42" fontId="44" fillId="26" borderId="31" xfId="0" applyNumberFormat="1" applyFont="1" applyFill="1" applyBorder="1" applyProtection="1">
      <protection locked="0"/>
    </xf>
    <xf numFmtId="9" fontId="44" fillId="0" borderId="0" xfId="0" applyNumberFormat="1" applyFont="1" applyBorder="1" applyProtection="1"/>
    <xf numFmtId="0" fontId="44" fillId="0" borderId="31" xfId="0" applyFont="1" applyBorder="1" applyProtection="1"/>
    <xf numFmtId="9" fontId="44" fillId="26" borderId="31" xfId="0" applyNumberFormat="1" applyFont="1" applyFill="1" applyBorder="1" applyProtection="1">
      <protection locked="0"/>
    </xf>
    <xf numFmtId="0" fontId="45" fillId="0" borderId="0" xfId="0" applyFont="1" applyBorder="1" applyProtection="1"/>
    <xf numFmtId="10" fontId="44" fillId="0" borderId="31" xfId="0" applyNumberFormat="1" applyFont="1" applyBorder="1" applyProtection="1"/>
    <xf numFmtId="42" fontId="45" fillId="0" borderId="0" xfId="0" applyNumberFormat="1" applyFont="1" applyBorder="1" applyProtection="1"/>
    <xf numFmtId="42" fontId="44" fillId="0" borderId="31" xfId="0" applyNumberFormat="1" applyFont="1" applyBorder="1" applyProtection="1"/>
    <xf numFmtId="0" fontId="49" fillId="0" borderId="0" xfId="0" applyFont="1" applyBorder="1" applyProtection="1"/>
    <xf numFmtId="168" fontId="44" fillId="26" borderId="0" xfId="0" applyNumberFormat="1" applyFont="1" applyFill="1" applyBorder="1" applyProtection="1">
      <protection locked="0"/>
    </xf>
    <xf numFmtId="0" fontId="44" fillId="0" borderId="31" xfId="0" applyFont="1" applyFill="1" applyBorder="1" applyAlignment="1" applyProtection="1"/>
    <xf numFmtId="38" fontId="44" fillId="0" borderId="31" xfId="0" applyNumberFormat="1" applyFont="1" applyBorder="1" applyProtection="1"/>
    <xf numFmtId="0" fontId="45" fillId="0" borderId="0" xfId="0" applyFont="1" applyFill="1" applyBorder="1" applyAlignment="1" applyProtection="1"/>
    <xf numFmtId="0" fontId="43" fillId="0" borderId="55" xfId="0" applyFont="1" applyFill="1" applyBorder="1" applyProtection="1"/>
    <xf numFmtId="0" fontId="44" fillId="0" borderId="47" xfId="0" applyFont="1" applyFill="1" applyBorder="1" applyAlignment="1" applyProtection="1"/>
    <xf numFmtId="0" fontId="44" fillId="0" borderId="47" xfId="0" applyFont="1" applyBorder="1" applyProtection="1"/>
    <xf numFmtId="0" fontId="45" fillId="0" borderId="47" xfId="0" applyFont="1" applyFill="1" applyBorder="1" applyProtection="1"/>
    <xf numFmtId="42" fontId="44" fillId="0" borderId="56" xfId="0" applyNumberFormat="1" applyFont="1" applyFill="1" applyBorder="1" applyProtection="1"/>
    <xf numFmtId="0" fontId="4" fillId="24" borderId="0" xfId="0" applyFont="1" applyFill="1"/>
    <xf numFmtId="0" fontId="4" fillId="24" borderId="0" xfId="0" applyFont="1" applyFill="1" applyBorder="1"/>
    <xf numFmtId="0" fontId="50" fillId="24" borderId="0" xfId="0" applyFont="1" applyFill="1" applyBorder="1"/>
    <xf numFmtId="0" fontId="51" fillId="24" borderId="0" xfId="0" applyFont="1" applyFill="1" applyBorder="1"/>
    <xf numFmtId="0" fontId="18" fillId="27" borderId="55" xfId="0" applyFont="1" applyFill="1" applyBorder="1" applyAlignment="1">
      <alignment horizontal="left"/>
    </xf>
    <xf numFmtId="0" fontId="18" fillId="27" borderId="56" xfId="0" applyFont="1" applyFill="1" applyBorder="1" applyAlignment="1">
      <alignment horizontal="center" wrapText="1"/>
    </xf>
    <xf numFmtId="0" fontId="18" fillId="27" borderId="57" xfId="0" applyFont="1" applyFill="1" applyBorder="1" applyAlignment="1">
      <alignment horizontal="center" wrapText="1"/>
    </xf>
    <xf numFmtId="0" fontId="18" fillId="27" borderId="26" xfId="0" applyFont="1" applyFill="1" applyBorder="1" applyAlignment="1">
      <alignment horizontal="center" wrapText="1"/>
    </xf>
    <xf numFmtId="0" fontId="52" fillId="27" borderId="58" xfId="0" applyFont="1" applyFill="1" applyBorder="1" applyAlignment="1">
      <alignment horizontal="center" wrapText="1"/>
    </xf>
    <xf numFmtId="0" fontId="18" fillId="29" borderId="0" xfId="0" applyFont="1" applyFill="1" applyBorder="1" applyAlignment="1">
      <alignment horizontal="center" wrapText="1"/>
    </xf>
    <xf numFmtId="0" fontId="4" fillId="24" borderId="162" xfId="0" applyFont="1" applyFill="1" applyBorder="1" applyAlignment="1" applyProtection="1">
      <alignment vertical="center"/>
      <protection locked="0"/>
    </xf>
    <xf numFmtId="44" fontId="4" fillId="24" borderId="146" xfId="0" applyNumberFormat="1" applyFont="1" applyFill="1" applyBorder="1" applyAlignment="1" applyProtection="1">
      <alignment horizontal="right"/>
      <protection locked="0"/>
    </xf>
    <xf numFmtId="9" fontId="4" fillId="24" borderId="160" xfId="0" applyNumberFormat="1" applyFont="1" applyFill="1" applyBorder="1" applyProtection="1">
      <protection locked="0"/>
    </xf>
    <xf numFmtId="0" fontId="4" fillId="24" borderId="145" xfId="0" applyFont="1" applyFill="1" applyBorder="1" applyProtection="1">
      <protection locked="0"/>
    </xf>
    <xf numFmtId="0" fontId="4" fillId="24" borderId="0" xfId="0" applyFont="1" applyFill="1" applyBorder="1" applyAlignment="1" applyProtection="1">
      <alignment horizontal="center"/>
      <protection locked="0"/>
    </xf>
    <xf numFmtId="0" fontId="4" fillId="24" borderId="132" xfId="0" applyFont="1" applyFill="1" applyBorder="1" applyAlignment="1" applyProtection="1">
      <alignment vertical="center"/>
      <protection locked="0"/>
    </xf>
    <xf numFmtId="44" fontId="4" fillId="24" borderId="106" xfId="0" applyNumberFormat="1" applyFont="1" applyFill="1" applyBorder="1" applyAlignment="1" applyProtection="1">
      <alignment horizontal="right"/>
      <protection locked="0"/>
    </xf>
    <xf numFmtId="9" fontId="4" fillId="24" borderId="111" xfId="0" applyNumberFormat="1" applyFont="1" applyFill="1" applyBorder="1" applyProtection="1">
      <protection locked="0"/>
    </xf>
    <xf numFmtId="0" fontId="4" fillId="24" borderId="105" xfId="0" applyFont="1" applyFill="1" applyBorder="1" applyProtection="1">
      <protection locked="0"/>
    </xf>
    <xf numFmtId="0" fontId="4" fillId="24" borderId="163" xfId="0" applyFont="1" applyFill="1" applyBorder="1" applyAlignment="1" applyProtection="1">
      <alignment vertical="center"/>
      <protection locked="0"/>
    </xf>
    <xf numFmtId="44" fontId="4" fillId="24" borderId="149" xfId="0" applyNumberFormat="1" applyFont="1" applyFill="1" applyBorder="1" applyAlignment="1" applyProtection="1">
      <alignment horizontal="right"/>
      <protection locked="0"/>
    </xf>
    <xf numFmtId="9" fontId="4" fillId="24" borderId="161" xfId="0" applyNumberFormat="1" applyFont="1" applyFill="1" applyBorder="1" applyProtection="1">
      <protection locked="0"/>
    </xf>
    <xf numFmtId="0" fontId="4" fillId="24" borderId="148" xfId="0" applyFont="1" applyFill="1" applyBorder="1" applyProtection="1">
      <protection locked="0"/>
    </xf>
    <xf numFmtId="44" fontId="4" fillId="32" borderId="164" xfId="0" applyNumberFormat="1" applyFont="1" applyFill="1" applyBorder="1" applyAlignment="1">
      <alignment horizontal="left"/>
    </xf>
    <xf numFmtId="164" fontId="4" fillId="24" borderId="0" xfId="0" applyNumberFormat="1" applyFont="1" applyFill="1" applyBorder="1" applyProtection="1"/>
    <xf numFmtId="0" fontId="49" fillId="24" borderId="0" xfId="0" applyFont="1" applyFill="1" applyBorder="1" applyProtection="1"/>
    <xf numFmtId="0" fontId="52" fillId="24" borderId="0" xfId="0" applyFont="1" applyFill="1" applyBorder="1"/>
    <xf numFmtId="0" fontId="4" fillId="24" borderId="162" xfId="0" applyFont="1" applyFill="1" applyBorder="1" applyAlignment="1" applyProtection="1">
      <protection locked="0"/>
    </xf>
    <xf numFmtId="164" fontId="4" fillId="24" borderId="160" xfId="0" applyNumberFormat="1" applyFont="1" applyFill="1" applyBorder="1" applyProtection="1">
      <protection locked="0"/>
    </xf>
    <xf numFmtId="9" fontId="4" fillId="24" borderId="145" xfId="0" applyNumberFormat="1" applyFont="1" applyFill="1" applyBorder="1" applyProtection="1">
      <protection locked="0"/>
    </xf>
    <xf numFmtId="0" fontId="4" fillId="24" borderId="132" xfId="0" applyFont="1" applyFill="1" applyBorder="1" applyAlignment="1" applyProtection="1">
      <protection locked="0"/>
    </xf>
    <xf numFmtId="164" fontId="4" fillId="24" borderId="111" xfId="0" applyNumberFormat="1" applyFont="1" applyFill="1" applyBorder="1" applyProtection="1">
      <protection locked="0"/>
    </xf>
    <xf numFmtId="9" fontId="4" fillId="24" borderId="105" xfId="0" applyNumberFormat="1" applyFont="1" applyFill="1" applyBorder="1" applyProtection="1">
      <protection locked="0"/>
    </xf>
    <xf numFmtId="0" fontId="4" fillId="24" borderId="163" xfId="0" applyFont="1" applyFill="1" applyBorder="1" applyAlignment="1" applyProtection="1">
      <protection locked="0"/>
    </xf>
    <xf numFmtId="164" fontId="4" fillId="24" borderId="161" xfId="0" applyNumberFormat="1" applyFont="1" applyFill="1" applyBorder="1" applyProtection="1">
      <protection locked="0"/>
    </xf>
    <xf numFmtId="9" fontId="4" fillId="24" borderId="148" xfId="0" applyNumberFormat="1" applyFont="1" applyFill="1" applyBorder="1" applyProtection="1">
      <protection locked="0"/>
    </xf>
    <xf numFmtId="164" fontId="4" fillId="24" borderId="0" xfId="0" applyNumberFormat="1" applyFont="1" applyFill="1" applyBorder="1"/>
    <xf numFmtId="0" fontId="49" fillId="24" borderId="24" xfId="0" applyFont="1" applyFill="1" applyBorder="1" applyProtection="1"/>
    <xf numFmtId="44" fontId="4" fillId="0" borderId="47" xfId="0" applyNumberFormat="1" applyFont="1" applyFill="1" applyBorder="1" applyAlignment="1" applyProtection="1">
      <alignment horizontal="left"/>
    </xf>
    <xf numFmtId="0" fontId="52" fillId="24" borderId="0" xfId="0" applyFont="1" applyFill="1" applyBorder="1" applyProtection="1"/>
    <xf numFmtId="0" fontId="4" fillId="24" borderId="0" xfId="0" applyFont="1" applyFill="1" applyBorder="1" applyProtection="1"/>
    <xf numFmtId="44" fontId="18" fillId="27" borderId="34" xfId="0" applyNumberFormat="1" applyFont="1" applyFill="1" applyBorder="1" applyAlignment="1" applyProtection="1">
      <alignment horizontal="left"/>
    </xf>
    <xf numFmtId="0" fontId="39" fillId="24" borderId="0" xfId="0" applyFont="1" applyFill="1" applyBorder="1" applyAlignment="1" applyProtection="1">
      <alignment horizontal="left" vertical="center"/>
    </xf>
    <xf numFmtId="44" fontId="18" fillId="24" borderId="0" xfId="0" applyNumberFormat="1" applyFont="1" applyFill="1" applyBorder="1" applyAlignment="1" applyProtection="1">
      <alignment horizontal="left"/>
    </xf>
    <xf numFmtId="44" fontId="18" fillId="24" borderId="59" xfId="0" applyNumberFormat="1" applyFont="1" applyFill="1" applyBorder="1" applyAlignment="1" applyProtection="1">
      <alignment horizontal="left"/>
    </xf>
    <xf numFmtId="42" fontId="18" fillId="27" borderId="60" xfId="0" applyNumberFormat="1" applyFont="1" applyFill="1" applyBorder="1" applyAlignment="1" applyProtection="1">
      <alignment horizontal="left"/>
    </xf>
    <xf numFmtId="5" fontId="74" fillId="24" borderId="0" xfId="0" applyNumberFormat="1" applyFont="1" applyFill="1" applyBorder="1"/>
    <xf numFmtId="5" fontId="4" fillId="24" borderId="0" xfId="0" applyNumberFormat="1" applyFont="1" applyFill="1" applyBorder="1"/>
    <xf numFmtId="5" fontId="49" fillId="24" borderId="0" xfId="0" applyNumberFormat="1" applyFont="1" applyFill="1" applyBorder="1" applyProtection="1">
      <protection locked="0"/>
    </xf>
    <xf numFmtId="5" fontId="4" fillId="24" borderId="0" xfId="0" applyNumberFormat="1" applyFont="1" applyFill="1" applyBorder="1" applyProtection="1">
      <protection locked="0"/>
    </xf>
    <xf numFmtId="167" fontId="4" fillId="24" borderId="0" xfId="0" applyNumberFormat="1" applyFont="1" applyFill="1" applyBorder="1" applyProtection="1">
      <protection locked="0"/>
    </xf>
    <xf numFmtId="0" fontId="53" fillId="24" borderId="0" xfId="0" applyFont="1" applyFill="1" applyBorder="1"/>
    <xf numFmtId="9" fontId="54" fillId="24" borderId="0" xfId="0" applyNumberFormat="1" applyFont="1" applyFill="1" applyBorder="1" applyAlignment="1">
      <alignment horizontal="centerContinuous"/>
    </xf>
    <xf numFmtId="10" fontId="44" fillId="0" borderId="31" xfId="0" applyNumberFormat="1" applyFont="1" applyFill="1" applyBorder="1" applyProtection="1">
      <protection locked="0"/>
    </xf>
    <xf numFmtId="44" fontId="4" fillId="29" borderId="24" xfId="0" applyNumberFormat="1" applyFont="1" applyFill="1" applyBorder="1" applyAlignment="1">
      <alignment horizontal="left"/>
    </xf>
    <xf numFmtId="0" fontId="4" fillId="29" borderId="0" xfId="0" applyFont="1" applyFill="1"/>
    <xf numFmtId="0" fontId="4" fillId="29" borderId="0" xfId="0" applyFont="1" applyFill="1" applyBorder="1"/>
    <xf numFmtId="0" fontId="50" fillId="29" borderId="0" xfId="0" applyFont="1" applyFill="1" applyBorder="1"/>
    <xf numFmtId="0" fontId="51" fillId="29" borderId="0" xfId="0" applyFont="1" applyFill="1" applyBorder="1"/>
    <xf numFmtId="0" fontId="39" fillId="29" borderId="0" xfId="0" applyFont="1" applyFill="1" applyBorder="1" applyAlignment="1" applyProtection="1">
      <alignment horizontal="left" vertical="center"/>
    </xf>
    <xf numFmtId="0" fontId="52" fillId="32" borderId="61" xfId="0" applyFont="1" applyFill="1" applyBorder="1" applyProtection="1"/>
    <xf numFmtId="44" fontId="4" fillId="32" borderId="126" xfId="0" applyNumberFormat="1" applyFont="1" applyFill="1" applyBorder="1" applyAlignment="1" applyProtection="1">
      <alignment horizontal="left"/>
    </xf>
    <xf numFmtId="0" fontId="18" fillId="27" borderId="62" xfId="0" applyFont="1" applyFill="1" applyBorder="1" applyAlignment="1">
      <alignment horizontal="center" wrapText="1"/>
    </xf>
    <xf numFmtId="0" fontId="18" fillId="27" borderId="63" xfId="0" applyFont="1" applyFill="1" applyBorder="1" applyAlignment="1">
      <alignment horizontal="center" wrapText="1"/>
    </xf>
    <xf numFmtId="0" fontId="18" fillId="27" borderId="64" xfId="0" applyFont="1" applyFill="1" applyBorder="1" applyAlignment="1">
      <alignment horizontal="center" wrapText="1"/>
    </xf>
    <xf numFmtId="0" fontId="18" fillId="27" borderId="65" xfId="0" applyFont="1" applyFill="1" applyBorder="1" applyAlignment="1">
      <alignment horizontal="center" wrapText="1"/>
    </xf>
    <xf numFmtId="0" fontId="18" fillId="27" borderId="23" xfId="0" applyFont="1" applyFill="1" applyBorder="1" applyAlignment="1">
      <alignment horizontal="left"/>
    </xf>
    <xf numFmtId="5" fontId="49" fillId="29" borderId="0" xfId="0" applyNumberFormat="1" applyFont="1" applyFill="1" applyBorder="1" applyProtection="1">
      <protection locked="0"/>
    </xf>
    <xf numFmtId="9" fontId="54" fillId="29" borderId="0" xfId="0" applyNumberFormat="1" applyFont="1" applyFill="1" applyBorder="1" applyAlignment="1">
      <alignment horizontal="centerContinuous"/>
    </xf>
    <xf numFmtId="0" fontId="3" fillId="0" borderId="0" xfId="42" quotePrefix="1" applyFont="1" applyFill="1" applyBorder="1" applyAlignment="1" applyProtection="1">
      <alignment vertical="center"/>
    </xf>
    <xf numFmtId="0" fontId="55" fillId="0" borderId="0" xfId="42" quotePrefix="1" applyFont="1" applyFill="1" applyBorder="1" applyAlignment="1" applyProtection="1">
      <alignment vertical="top"/>
    </xf>
    <xf numFmtId="0" fontId="75" fillId="0" borderId="30" xfId="0" applyFont="1" applyBorder="1" applyAlignment="1">
      <alignment horizontal="left" vertical="top" wrapText="1"/>
    </xf>
    <xf numFmtId="0" fontId="0" fillId="29" borderId="0" xfId="0" applyFont="1" applyFill="1" applyBorder="1" applyAlignment="1">
      <alignment horizontal="left"/>
    </xf>
    <xf numFmtId="0" fontId="62" fillId="29" borderId="0" xfId="0" applyFont="1" applyFill="1" applyBorder="1"/>
    <xf numFmtId="0" fontId="62" fillId="29" borderId="0" xfId="0" applyFont="1" applyFill="1"/>
    <xf numFmtId="0" fontId="62" fillId="29" borderId="0" xfId="0" applyFont="1" applyFill="1" applyBorder="1" applyAlignment="1">
      <alignment wrapText="1"/>
    </xf>
    <xf numFmtId="0" fontId="0" fillId="29" borderId="22" xfId="0" applyFont="1" applyFill="1" applyBorder="1"/>
    <xf numFmtId="0" fontId="62" fillId="29" borderId="22" xfId="0" applyFont="1" applyFill="1" applyBorder="1" applyAlignment="1">
      <alignment wrapText="1"/>
    </xf>
    <xf numFmtId="0" fontId="0" fillId="29" borderId="104" xfId="0" applyFont="1" applyFill="1" applyBorder="1" applyAlignment="1">
      <alignment horizontal="left" indent="1"/>
    </xf>
    <xf numFmtId="0" fontId="0" fillId="29" borderId="105" xfId="0" applyFont="1" applyFill="1" applyBorder="1" applyAlignment="1">
      <alignment horizontal="left"/>
    </xf>
    <xf numFmtId="0" fontId="0" fillId="29" borderId="105" xfId="0" applyFont="1" applyFill="1" applyBorder="1"/>
    <xf numFmtId="0" fontId="62" fillId="29" borderId="105" xfId="0" applyFont="1" applyFill="1" applyBorder="1"/>
    <xf numFmtId="0" fontId="62" fillId="29" borderId="104" xfId="0" applyFont="1" applyFill="1" applyBorder="1" applyAlignment="1">
      <alignment horizontal="left" wrapText="1" indent="1"/>
    </xf>
    <xf numFmtId="0" fontId="62" fillId="29" borderId="105" xfId="0" applyFont="1" applyFill="1" applyBorder="1" applyAlignment="1">
      <alignment wrapText="1"/>
    </xf>
    <xf numFmtId="0" fontId="76" fillId="29" borderId="105" xfId="0" applyFont="1" applyFill="1" applyBorder="1" applyAlignment="1">
      <alignment wrapText="1"/>
    </xf>
    <xf numFmtId="0" fontId="62" fillId="29" borderId="104" xfId="0" applyFont="1" applyFill="1" applyBorder="1" applyAlignment="1">
      <alignment horizontal="left" indent="1"/>
    </xf>
    <xf numFmtId="0" fontId="0" fillId="34" borderId="0" xfId="0" applyFont="1" applyFill="1" applyBorder="1" applyAlignment="1">
      <alignment horizontal="left"/>
    </xf>
    <xf numFmtId="0" fontId="0" fillId="34" borderId="0" xfId="0" applyFont="1" applyFill="1" applyBorder="1"/>
    <xf numFmtId="0" fontId="0" fillId="34" borderId="66" xfId="0" applyFont="1" applyFill="1" applyBorder="1"/>
    <xf numFmtId="0" fontId="59" fillId="34" borderId="22" xfId="0" applyFont="1" applyFill="1" applyBorder="1"/>
    <xf numFmtId="0" fontId="62" fillId="29" borderId="108" xfId="0" applyFont="1" applyFill="1" applyBorder="1" applyAlignment="1">
      <alignment horizontal="left" indent="1"/>
    </xf>
    <xf numFmtId="0" fontId="62" fillId="29" borderId="109" xfId="0" applyFont="1" applyFill="1" applyBorder="1"/>
    <xf numFmtId="0" fontId="64" fillId="34" borderId="61" xfId="0" applyFont="1" applyFill="1" applyBorder="1" applyAlignment="1">
      <alignment vertical="center"/>
    </xf>
    <xf numFmtId="0" fontId="62" fillId="34" borderId="37" xfId="0" applyFont="1" applyFill="1" applyBorder="1"/>
    <xf numFmtId="42" fontId="0" fillId="29" borderId="106" xfId="0" applyNumberFormat="1" applyFont="1" applyFill="1" applyBorder="1"/>
    <xf numFmtId="42" fontId="0" fillId="29" borderId="66" xfId="0" applyNumberFormat="1" applyFont="1" applyFill="1" applyBorder="1"/>
    <xf numFmtId="42" fontId="0" fillId="34" borderId="66" xfId="0" applyNumberFormat="1" applyFont="1" applyFill="1" applyBorder="1"/>
    <xf numFmtId="42" fontId="62" fillId="29" borderId="66" xfId="0" applyNumberFormat="1" applyFont="1" applyFill="1" applyBorder="1"/>
    <xf numFmtId="42" fontId="64" fillId="34" borderId="67" xfId="28" applyNumberFormat="1" applyFont="1" applyFill="1" applyBorder="1" applyAlignment="1">
      <alignment vertical="center"/>
    </xf>
    <xf numFmtId="42" fontId="0" fillId="29" borderId="110" xfId="0" applyNumberFormat="1" applyFont="1" applyFill="1" applyBorder="1"/>
    <xf numFmtId="0" fontId="56" fillId="24" borderId="0" xfId="0" applyFont="1" applyFill="1"/>
    <xf numFmtId="0" fontId="44" fillId="24" borderId="0" xfId="0" applyFont="1" applyFill="1"/>
    <xf numFmtId="0" fontId="45" fillId="24" borderId="68" xfId="0" applyFont="1" applyFill="1" applyBorder="1"/>
    <xf numFmtId="0" fontId="44" fillId="24" borderId="68" xfId="0" applyFont="1" applyFill="1" applyBorder="1"/>
    <xf numFmtId="0" fontId="57" fillId="24" borderId="0" xfId="0" applyFont="1" applyFill="1"/>
    <xf numFmtId="0" fontId="64" fillId="31" borderId="165" xfId="0" applyFont="1" applyFill="1" applyBorder="1" applyAlignment="1">
      <alignment horizontal="left" vertical="center" wrapText="1"/>
    </xf>
    <xf numFmtId="0" fontId="64" fillId="31" borderId="166" xfId="0" applyFont="1" applyFill="1" applyBorder="1" applyAlignment="1">
      <alignment horizontal="center" vertical="center" wrapText="1"/>
    </xf>
    <xf numFmtId="0" fontId="64" fillId="31" borderId="167" xfId="0" applyFont="1" applyFill="1" applyBorder="1" applyAlignment="1">
      <alignment horizontal="center" vertical="center" wrapText="1"/>
    </xf>
    <xf numFmtId="0" fontId="66" fillId="0" borderId="24" xfId="42" applyFont="1" applyBorder="1"/>
    <xf numFmtId="0" fontId="66" fillId="29" borderId="24" xfId="42" applyFont="1" applyFill="1" applyBorder="1"/>
    <xf numFmtId="0" fontId="66" fillId="31" borderId="0" xfId="42" applyFont="1" applyFill="1" applyBorder="1" applyProtection="1"/>
    <xf numFmtId="0" fontId="66" fillId="31" borderId="0" xfId="42" applyFont="1" applyFill="1" applyBorder="1"/>
    <xf numFmtId="0" fontId="66" fillId="0" borderId="0" xfId="0" applyFont="1"/>
    <xf numFmtId="0" fontId="66" fillId="0" borderId="0" xfId="0" applyFont="1" applyFill="1" applyBorder="1"/>
    <xf numFmtId="0" fontId="66" fillId="0" borderId="0" xfId="0" applyFont="1" applyFill="1" applyBorder="1" applyProtection="1"/>
    <xf numFmtId="5" fontId="77" fillId="0" borderId="0" xfId="0" applyNumberFormat="1" applyFont="1" applyFill="1" applyBorder="1" applyAlignment="1" applyProtection="1">
      <alignment vertical="center"/>
    </xf>
    <xf numFmtId="0" fontId="66" fillId="0" borderId="0" xfId="0" applyFont="1" applyBorder="1" applyProtection="1"/>
    <xf numFmtId="5" fontId="66" fillId="0" borderId="0" xfId="0" applyNumberFormat="1" applyFont="1" applyFill="1" applyBorder="1" applyProtection="1"/>
    <xf numFmtId="5" fontId="78" fillId="0" borderId="0" xfId="0" applyNumberFormat="1" applyFont="1" applyFill="1" applyBorder="1" applyProtection="1"/>
    <xf numFmtId="5" fontId="79" fillId="0" borderId="0" xfId="0" applyNumberFormat="1" applyFont="1" applyFill="1" applyBorder="1" applyProtection="1"/>
    <xf numFmtId="0" fontId="66" fillId="0" borderId="0" xfId="0" applyFont="1" applyFill="1" applyBorder="1" applyAlignment="1" applyProtection="1">
      <alignment horizontal="center" wrapText="1"/>
    </xf>
    <xf numFmtId="5" fontId="78" fillId="0" borderId="0" xfId="0" applyNumberFormat="1" applyFont="1" applyFill="1" applyBorder="1" applyAlignment="1" applyProtection="1">
      <alignment horizontal="center" vertical="center" wrapText="1"/>
    </xf>
    <xf numFmtId="0" fontId="66" fillId="0" borderId="0" xfId="0" applyFont="1" applyBorder="1" applyAlignment="1" applyProtection="1">
      <alignment horizontal="left" indent="1"/>
    </xf>
    <xf numFmtId="5" fontId="66" fillId="0" borderId="0" xfId="0" applyNumberFormat="1" applyFont="1" applyFill="1" applyBorder="1" applyAlignment="1" applyProtection="1">
      <alignment horizontal="left" vertical="center"/>
    </xf>
    <xf numFmtId="41" fontId="66" fillId="29" borderId="168" xfId="0" applyNumberFormat="1" applyFont="1" applyFill="1" applyBorder="1" applyAlignment="1" applyProtection="1">
      <alignment vertical="center"/>
    </xf>
    <xf numFmtId="41" fontId="66" fillId="35" borderId="69" xfId="0" applyNumberFormat="1" applyFont="1" applyFill="1" applyBorder="1" applyAlignment="1" applyProtection="1">
      <alignment vertical="center"/>
    </xf>
    <xf numFmtId="41" fontId="66" fillId="35" borderId="28" xfId="0" applyNumberFormat="1" applyFont="1" applyFill="1" applyBorder="1" applyAlignment="1" applyProtection="1">
      <alignment vertical="center"/>
    </xf>
    <xf numFmtId="41" fontId="66" fillId="29" borderId="169" xfId="0" applyNumberFormat="1" applyFont="1" applyFill="1" applyBorder="1" applyAlignment="1" applyProtection="1">
      <alignment vertical="center"/>
    </xf>
    <xf numFmtId="41" fontId="66" fillId="0" borderId="170" xfId="0" applyNumberFormat="1" applyFont="1" applyFill="1" applyBorder="1" applyAlignment="1" applyProtection="1">
      <alignment vertical="center"/>
      <protection locked="0"/>
    </xf>
    <xf numFmtId="41" fontId="66" fillId="35" borderId="70" xfId="0" applyNumberFormat="1" applyFont="1" applyFill="1" applyBorder="1" applyAlignment="1" applyProtection="1">
      <alignment vertical="center"/>
    </xf>
    <xf numFmtId="5" fontId="66" fillId="0" borderId="0" xfId="0" applyNumberFormat="1" applyFont="1" applyFill="1" applyBorder="1" applyAlignment="1" applyProtection="1">
      <alignment horizontal="left" vertical="center" indent="1"/>
    </xf>
    <xf numFmtId="5" fontId="66" fillId="0" borderId="0" xfId="0" applyNumberFormat="1" applyFont="1" applyFill="1" applyBorder="1" applyAlignment="1" applyProtection="1">
      <alignment vertical="center"/>
    </xf>
    <xf numFmtId="41" fontId="66" fillId="29" borderId="171" xfId="0" applyNumberFormat="1" applyFont="1" applyFill="1" applyBorder="1" applyAlignment="1" applyProtection="1">
      <alignment vertical="center"/>
    </xf>
    <xf numFmtId="41" fontId="66" fillId="0" borderId="172" xfId="0" applyNumberFormat="1" applyFont="1" applyFill="1" applyBorder="1" applyAlignment="1" applyProtection="1">
      <alignment vertical="center"/>
      <protection locked="0"/>
    </xf>
    <xf numFmtId="0" fontId="66" fillId="0" borderId="0" xfId="0" applyFont="1" applyFill="1" applyBorder="1" applyAlignment="1" applyProtection="1">
      <alignment horizontal="left" vertical="center" indent="1"/>
    </xf>
    <xf numFmtId="0" fontId="66" fillId="0" borderId="0" xfId="0" applyFont="1" applyBorder="1" applyAlignment="1" applyProtection="1">
      <alignment horizontal="left" vertical="center" indent="1"/>
      <protection locked="0"/>
    </xf>
    <xf numFmtId="5" fontId="66" fillId="0" borderId="0" xfId="0" applyNumberFormat="1" applyFont="1" applyFill="1" applyBorder="1" applyAlignment="1" applyProtection="1">
      <alignment vertical="center"/>
      <protection locked="0"/>
    </xf>
    <xf numFmtId="41" fontId="66" fillId="29" borderId="173" xfId="0" applyNumberFormat="1" applyFont="1" applyFill="1" applyBorder="1" applyAlignment="1" applyProtection="1">
      <alignment vertical="center"/>
    </xf>
    <xf numFmtId="41" fontId="66" fillId="0" borderId="174" xfId="0" applyNumberFormat="1" applyFont="1" applyFill="1" applyBorder="1" applyAlignment="1" applyProtection="1">
      <alignment vertical="center" wrapText="1"/>
      <protection locked="0"/>
    </xf>
    <xf numFmtId="41" fontId="66" fillId="35" borderId="71" xfId="0" applyNumberFormat="1" applyFont="1" applyFill="1" applyBorder="1" applyAlignment="1" applyProtection="1">
      <alignment vertical="center"/>
    </xf>
    <xf numFmtId="42" fontId="66" fillId="36" borderId="72" xfId="0" applyNumberFormat="1" applyFont="1" applyFill="1" applyBorder="1" applyAlignment="1" applyProtection="1">
      <alignment vertical="center"/>
    </xf>
    <xf numFmtId="42" fontId="66" fillId="37" borderId="10" xfId="0" applyNumberFormat="1" applyFont="1" applyFill="1" applyBorder="1" applyAlignment="1" applyProtection="1">
      <alignment vertical="center"/>
    </xf>
    <xf numFmtId="42" fontId="66" fillId="37" borderId="12" xfId="0" applyNumberFormat="1" applyFont="1" applyFill="1" applyBorder="1" applyAlignment="1" applyProtection="1">
      <alignment vertical="center"/>
    </xf>
    <xf numFmtId="41" fontId="66" fillId="0" borderId="0" xfId="0" applyNumberFormat="1" applyFont="1" applyFill="1" applyBorder="1" applyAlignment="1" applyProtection="1">
      <alignment vertical="center"/>
    </xf>
    <xf numFmtId="5" fontId="79" fillId="0" borderId="0" xfId="0" applyNumberFormat="1" applyFont="1" applyFill="1" applyBorder="1" applyAlignment="1" applyProtection="1">
      <alignment vertical="center"/>
    </xf>
    <xf numFmtId="5" fontId="78" fillId="0" borderId="0" xfId="0" applyNumberFormat="1" applyFont="1" applyFill="1" applyBorder="1" applyAlignment="1" applyProtection="1">
      <alignment vertical="center"/>
    </xf>
    <xf numFmtId="41" fontId="78" fillId="0" borderId="0" xfId="0" applyNumberFormat="1" applyFont="1" applyFill="1" applyBorder="1" applyAlignment="1" applyProtection="1">
      <alignment vertical="center"/>
    </xf>
    <xf numFmtId="41" fontId="66" fillId="38" borderId="168" xfId="0" applyNumberFormat="1" applyFont="1" applyFill="1" applyBorder="1" applyAlignment="1" applyProtection="1">
      <alignment vertical="center"/>
    </xf>
    <xf numFmtId="41" fontId="66" fillId="0" borderId="160" xfId="0" applyNumberFormat="1" applyFont="1" applyFill="1" applyBorder="1" applyAlignment="1" applyProtection="1">
      <alignment vertical="center"/>
      <protection locked="0"/>
    </xf>
    <xf numFmtId="41" fontId="66" fillId="0" borderId="146" xfId="0" applyNumberFormat="1" applyFont="1" applyFill="1" applyBorder="1" applyAlignment="1" applyProtection="1">
      <alignment vertical="center"/>
      <protection locked="0"/>
    </xf>
    <xf numFmtId="0" fontId="66" fillId="0" borderId="0" xfId="0" applyFont="1" applyBorder="1" applyAlignment="1" applyProtection="1">
      <alignment vertical="center"/>
    </xf>
    <xf numFmtId="41" fontId="66" fillId="0" borderId="111" xfId="0" applyNumberFormat="1" applyFont="1" applyFill="1" applyBorder="1" applyAlignment="1" applyProtection="1">
      <alignment vertical="center"/>
      <protection locked="0"/>
    </xf>
    <xf numFmtId="41" fontId="66" fillId="0" borderId="106" xfId="0" applyNumberFormat="1" applyFont="1" applyFill="1" applyBorder="1" applyAlignment="1" applyProtection="1">
      <alignment vertical="center"/>
      <protection locked="0"/>
    </xf>
    <xf numFmtId="41" fontId="66" fillId="35" borderId="133" xfId="0" applyNumberFormat="1" applyFont="1" applyFill="1" applyBorder="1" applyAlignment="1" applyProtection="1">
      <alignment vertical="center"/>
    </xf>
    <xf numFmtId="41" fontId="66" fillId="35" borderId="134" xfId="0" applyNumberFormat="1" applyFont="1" applyFill="1" applyBorder="1" applyAlignment="1" applyProtection="1">
      <alignment vertical="center"/>
    </xf>
    <xf numFmtId="167" fontId="66" fillId="0" borderId="0" xfId="0" applyNumberFormat="1" applyFont="1" applyFill="1" applyBorder="1" applyAlignment="1" applyProtection="1">
      <alignment horizontal="left" vertical="center"/>
      <protection locked="0"/>
    </xf>
    <xf numFmtId="41" fontId="66" fillId="29" borderId="175" xfId="0" applyNumberFormat="1" applyFont="1" applyFill="1" applyBorder="1" applyAlignment="1" applyProtection="1">
      <alignment vertical="center"/>
    </xf>
    <xf numFmtId="41" fontId="66" fillId="0" borderId="176" xfId="0" applyNumberFormat="1" applyFont="1" applyBorder="1" applyAlignment="1" applyProtection="1">
      <alignment vertical="center" wrapText="1"/>
      <protection locked="0"/>
    </xf>
    <xf numFmtId="41" fontId="66" fillId="0" borderId="177" xfId="0" applyNumberFormat="1" applyFont="1" applyBorder="1" applyAlignment="1" applyProtection="1">
      <alignment vertical="center" wrapText="1"/>
      <protection locked="0"/>
    </xf>
    <xf numFmtId="42" fontId="66" fillId="36" borderId="73" xfId="0" applyNumberFormat="1" applyFont="1" applyFill="1" applyBorder="1" applyAlignment="1" applyProtection="1">
      <alignment vertical="center"/>
    </xf>
    <xf numFmtId="42" fontId="66" fillId="37" borderId="156" xfId="0" applyNumberFormat="1" applyFont="1" applyFill="1" applyBorder="1" applyAlignment="1" applyProtection="1">
      <alignment vertical="center"/>
    </xf>
    <xf numFmtId="42" fontId="66" fillId="37" borderId="178" xfId="0" applyNumberFormat="1" applyFont="1" applyFill="1" applyBorder="1" applyAlignment="1" applyProtection="1">
      <alignment vertical="center"/>
    </xf>
    <xf numFmtId="0" fontId="79" fillId="0" borderId="0" xfId="0" applyFont="1" applyBorder="1" applyAlignment="1" applyProtection="1">
      <alignment vertical="center"/>
    </xf>
    <xf numFmtId="41" fontId="79" fillId="0" borderId="0" xfId="0" applyNumberFormat="1" applyFont="1" applyBorder="1" applyAlignment="1" applyProtection="1">
      <alignment vertical="center"/>
    </xf>
    <xf numFmtId="41" fontId="66" fillId="35" borderId="179" xfId="0" applyNumberFormat="1" applyFont="1" applyFill="1" applyBorder="1" applyAlignment="1" applyProtection="1">
      <alignment vertical="center"/>
    </xf>
    <xf numFmtId="41" fontId="66" fillId="35" borderId="180" xfId="0" applyNumberFormat="1" applyFont="1" applyFill="1" applyBorder="1" applyAlignment="1" applyProtection="1">
      <alignment vertical="center"/>
    </xf>
    <xf numFmtId="165" fontId="66" fillId="0" borderId="0" xfId="0" applyNumberFormat="1" applyFont="1" applyFill="1" applyBorder="1" applyAlignment="1" applyProtection="1">
      <alignment vertical="center"/>
    </xf>
    <xf numFmtId="9" fontId="66" fillId="0" borderId="0" xfId="0" applyNumberFormat="1" applyFont="1" applyFill="1" applyBorder="1" applyAlignment="1" applyProtection="1">
      <alignment horizontal="right" vertical="center"/>
    </xf>
    <xf numFmtId="5" fontId="66" fillId="0" borderId="0" xfId="0" applyNumberFormat="1" applyFont="1" applyFill="1" applyBorder="1" applyAlignment="1" applyProtection="1">
      <alignment horizontal="center" vertical="center"/>
    </xf>
    <xf numFmtId="0" fontId="66" fillId="0" borderId="0" xfId="0" applyFont="1" applyFill="1" applyBorder="1" applyAlignment="1" applyProtection="1">
      <alignment horizontal="left" vertical="center" indent="1"/>
      <protection locked="0"/>
    </xf>
    <xf numFmtId="0" fontId="66" fillId="0" borderId="0" xfId="0" applyFont="1" applyFill="1" applyBorder="1" applyAlignment="1" applyProtection="1">
      <alignment vertical="center"/>
      <protection locked="0"/>
    </xf>
    <xf numFmtId="41" fontId="66" fillId="0" borderId="111" xfId="0" applyNumberFormat="1" applyFont="1" applyFill="1" applyBorder="1" applyAlignment="1" applyProtection="1">
      <alignment vertical="center" wrapText="1"/>
      <protection locked="0"/>
    </xf>
    <xf numFmtId="41" fontId="66" fillId="0" borderId="106" xfId="0" applyNumberFormat="1" applyFont="1" applyFill="1" applyBorder="1" applyAlignment="1" applyProtection="1">
      <alignment vertical="center" wrapText="1"/>
      <protection locked="0"/>
    </xf>
    <xf numFmtId="41" fontId="66" fillId="0" borderId="181" xfId="0" applyNumberFormat="1" applyFont="1" applyFill="1" applyBorder="1" applyAlignment="1" applyProtection="1">
      <alignment vertical="center" wrapText="1"/>
      <protection locked="0"/>
    </xf>
    <xf numFmtId="41" fontId="66" fillId="0" borderId="110" xfId="0" applyNumberFormat="1" applyFont="1" applyFill="1" applyBorder="1" applyAlignment="1" applyProtection="1">
      <alignment vertical="center" wrapText="1"/>
      <protection locked="0"/>
    </xf>
    <xf numFmtId="42" fontId="66" fillId="36" borderId="182" xfId="0" applyNumberFormat="1" applyFont="1" applyFill="1" applyBorder="1" applyAlignment="1" applyProtection="1">
      <alignment vertical="center"/>
    </xf>
    <xf numFmtId="42" fontId="66" fillId="37" borderId="183" xfId="0" applyNumberFormat="1" applyFont="1" applyFill="1" applyBorder="1" applyAlignment="1" applyProtection="1">
      <alignment vertical="center"/>
    </xf>
    <xf numFmtId="42" fontId="66" fillId="37" borderId="184" xfId="0" applyNumberFormat="1" applyFont="1" applyFill="1" applyBorder="1" applyAlignment="1" applyProtection="1">
      <alignment vertical="center"/>
    </xf>
    <xf numFmtId="42" fontId="66" fillId="0" borderId="0" xfId="0" applyNumberFormat="1" applyFont="1" applyFill="1" applyBorder="1" applyAlignment="1" applyProtection="1">
      <alignment vertical="center"/>
    </xf>
    <xf numFmtId="5" fontId="80" fillId="0" borderId="0" xfId="0" applyNumberFormat="1" applyFont="1" applyFill="1" applyBorder="1" applyAlignment="1" applyProtection="1">
      <alignment horizontal="left" vertical="center" indent="1"/>
    </xf>
    <xf numFmtId="41" fontId="66" fillId="35" borderId="62" xfId="0" applyNumberFormat="1" applyFont="1" applyFill="1" applyBorder="1" applyAlignment="1" applyProtection="1">
      <alignment vertical="center"/>
    </xf>
    <xf numFmtId="41" fontId="66" fillId="35" borderId="75" xfId="0" applyNumberFormat="1" applyFont="1" applyFill="1" applyBorder="1" applyAlignment="1" applyProtection="1">
      <alignment vertical="center"/>
    </xf>
    <xf numFmtId="41" fontId="66" fillId="35" borderId="76" xfId="0" applyNumberFormat="1" applyFont="1" applyFill="1" applyBorder="1" applyAlignment="1" applyProtection="1">
      <alignment vertical="center"/>
    </xf>
    <xf numFmtId="42" fontId="66" fillId="37" borderId="153" xfId="0" applyNumberFormat="1" applyFont="1" applyFill="1" applyBorder="1" applyAlignment="1" applyProtection="1">
      <alignment vertical="center"/>
    </xf>
    <xf numFmtId="42" fontId="66" fillId="37" borderId="126" xfId="0" applyNumberFormat="1" applyFont="1" applyFill="1" applyBorder="1" applyAlignment="1" applyProtection="1">
      <alignment vertical="center"/>
    </xf>
    <xf numFmtId="41" fontId="66" fillId="35" borderId="185" xfId="0" applyNumberFormat="1" applyFont="1" applyFill="1" applyBorder="1" applyAlignment="1" applyProtection="1">
      <alignment vertical="center"/>
    </xf>
    <xf numFmtId="42" fontId="66" fillId="37" borderId="161" xfId="0" applyNumberFormat="1" applyFont="1" applyFill="1" applyBorder="1" applyAlignment="1" applyProtection="1">
      <alignment vertical="center"/>
    </xf>
    <xf numFmtId="42" fontId="66" fillId="37" borderId="149" xfId="0" applyNumberFormat="1" applyFont="1" applyFill="1" applyBorder="1" applyAlignment="1" applyProtection="1">
      <alignment vertical="center"/>
    </xf>
    <xf numFmtId="41" fontId="66" fillId="35" borderId="77" xfId="0" applyNumberFormat="1" applyFont="1" applyFill="1" applyBorder="1" applyAlignment="1" applyProtection="1">
      <alignment vertical="center"/>
    </xf>
    <xf numFmtId="41" fontId="66" fillId="35" borderId="66" xfId="0" applyNumberFormat="1" applyFont="1" applyFill="1" applyBorder="1" applyAlignment="1" applyProtection="1">
      <alignment vertical="center"/>
    </xf>
    <xf numFmtId="0" fontId="66" fillId="0" borderId="0" xfId="0" applyFont="1" applyBorder="1" applyAlignment="1" applyProtection="1">
      <alignment horizontal="left" vertical="center" indent="1"/>
    </xf>
    <xf numFmtId="0" fontId="80" fillId="0" borderId="0" xfId="0" applyFont="1" applyBorder="1" applyAlignment="1" applyProtection="1">
      <alignment horizontal="left" vertical="center" indent="1"/>
    </xf>
    <xf numFmtId="5" fontId="78" fillId="0" borderId="0" xfId="0" applyNumberFormat="1" applyFont="1" applyFill="1" applyBorder="1" applyAlignment="1" applyProtection="1">
      <alignment vertical="center"/>
      <protection locked="0"/>
    </xf>
    <xf numFmtId="42" fontId="66" fillId="37" borderId="186" xfId="0" applyNumberFormat="1" applyFont="1" applyFill="1" applyBorder="1" applyAlignment="1" applyProtection="1">
      <alignment vertical="center"/>
    </xf>
    <xf numFmtId="42" fontId="66" fillId="37" borderId="158" xfId="0" applyNumberFormat="1" applyFont="1" applyFill="1" applyBorder="1" applyAlignment="1" applyProtection="1">
      <alignment vertical="center"/>
    </xf>
    <xf numFmtId="41" fontId="66" fillId="0" borderId="0" xfId="0" applyNumberFormat="1" applyFont="1" applyBorder="1" applyProtection="1"/>
    <xf numFmtId="0" fontId="80" fillId="0" borderId="0" xfId="0" applyFont="1" applyFill="1" applyBorder="1" applyAlignment="1" applyProtection="1">
      <alignment horizontal="left" vertical="center" indent="1"/>
    </xf>
    <xf numFmtId="0" fontId="80" fillId="0" borderId="0" xfId="0" applyFont="1" applyFill="1" applyBorder="1" applyAlignment="1" applyProtection="1">
      <alignment horizontal="left" vertical="center" indent="1"/>
      <protection locked="0"/>
    </xf>
    <xf numFmtId="41" fontId="66" fillId="35" borderId="187" xfId="0" applyNumberFormat="1" applyFont="1" applyFill="1" applyBorder="1" applyAlignment="1" applyProtection="1">
      <alignment vertical="center"/>
    </xf>
    <xf numFmtId="41" fontId="66" fillId="35" borderId="188" xfId="0" applyNumberFormat="1" applyFont="1" applyFill="1" applyBorder="1" applyAlignment="1" applyProtection="1">
      <alignment vertical="center"/>
    </xf>
    <xf numFmtId="167" fontId="66" fillId="0" borderId="0" xfId="0" applyNumberFormat="1" applyFont="1" applyFill="1" applyBorder="1" applyAlignment="1" applyProtection="1">
      <alignment horizontal="center" vertical="center"/>
    </xf>
    <xf numFmtId="41" fontId="66" fillId="35" borderId="103" xfId="0" applyNumberFormat="1" applyFont="1" applyFill="1" applyBorder="1" applyAlignment="1" applyProtection="1">
      <alignment vertical="center"/>
    </xf>
    <xf numFmtId="41" fontId="66" fillId="35" borderId="150" xfId="0" applyNumberFormat="1" applyFont="1" applyFill="1" applyBorder="1" applyAlignment="1" applyProtection="1">
      <alignment vertical="center"/>
    </xf>
    <xf numFmtId="0" fontId="66" fillId="0" borderId="0" xfId="0" applyFont="1" applyFill="1" applyBorder="1" applyAlignment="1" applyProtection="1">
      <alignment vertical="center"/>
    </xf>
    <xf numFmtId="41" fontId="66" fillId="0" borderId="0" xfId="0" applyNumberFormat="1" applyFont="1" applyBorder="1" applyAlignment="1" applyProtection="1">
      <alignment vertical="center"/>
    </xf>
    <xf numFmtId="42" fontId="78" fillId="36" borderId="55" xfId="0" applyNumberFormat="1" applyFont="1" applyFill="1" applyBorder="1" applyAlignment="1" applyProtection="1">
      <alignment vertical="center"/>
    </xf>
    <xf numFmtId="42" fontId="66" fillId="36" borderId="47" xfId="0" applyNumberFormat="1" applyFont="1" applyFill="1" applyBorder="1" applyAlignment="1" applyProtection="1">
      <alignment vertical="center"/>
    </xf>
    <xf numFmtId="42" fontId="66" fillId="36" borderId="25" xfId="0" applyNumberFormat="1" applyFont="1" applyFill="1" applyBorder="1" applyAlignment="1" applyProtection="1">
      <alignment vertical="center"/>
    </xf>
    <xf numFmtId="42" fontId="66" fillId="37" borderId="189" xfId="0" applyNumberFormat="1" applyFont="1" applyFill="1" applyBorder="1" applyAlignment="1" applyProtection="1">
      <alignment vertical="center"/>
    </xf>
    <xf numFmtId="42" fontId="66" fillId="37" borderId="27" xfId="0" applyNumberFormat="1" applyFont="1" applyFill="1" applyBorder="1" applyAlignment="1" applyProtection="1">
      <alignment vertical="center"/>
    </xf>
    <xf numFmtId="0" fontId="66" fillId="0" borderId="0" xfId="0" applyFont="1" applyBorder="1"/>
    <xf numFmtId="0" fontId="66" fillId="0" borderId="0" xfId="0" applyFont="1" applyFill="1" applyBorder="1" applyAlignment="1">
      <alignment wrapText="1"/>
    </xf>
    <xf numFmtId="0" fontId="78" fillId="0" borderId="0" xfId="0" applyFont="1" applyFill="1" applyBorder="1" applyAlignment="1">
      <alignment horizontal="center" vertical="top" wrapText="1"/>
    </xf>
    <xf numFmtId="0" fontId="78" fillId="0" borderId="0" xfId="0" applyFont="1" applyFill="1" applyBorder="1" applyAlignment="1">
      <alignment horizontal="left"/>
    </xf>
    <xf numFmtId="0" fontId="81" fillId="0" borderId="0" xfId="0" applyFont="1" applyFill="1" applyBorder="1" applyAlignment="1" applyProtection="1">
      <alignment horizontal="left" indent="1"/>
    </xf>
    <xf numFmtId="0" fontId="66" fillId="0" borderId="0" xfId="0" applyFont="1" applyFill="1" applyBorder="1" applyAlignment="1">
      <alignment horizontal="left" indent="1"/>
    </xf>
    <xf numFmtId="0" fontId="66" fillId="0" borderId="0" xfId="0" applyFont="1" applyFill="1" applyBorder="1" applyAlignment="1">
      <alignment vertical="top" wrapText="1"/>
    </xf>
    <xf numFmtId="0" fontId="78" fillId="0" borderId="0" xfId="0" applyFont="1" applyFill="1" applyBorder="1" applyAlignment="1">
      <alignment vertical="top" wrapText="1"/>
    </xf>
    <xf numFmtId="0" fontId="78" fillId="0" borderId="0" xfId="0" applyFont="1" applyFill="1" applyBorder="1" applyAlignment="1">
      <alignment horizontal="center" wrapText="1"/>
    </xf>
    <xf numFmtId="0" fontId="78" fillId="0" borderId="0" xfId="0" applyFont="1" applyFill="1" applyBorder="1"/>
    <xf numFmtId="0" fontId="78" fillId="0" borderId="0" xfId="0" applyFont="1" applyFill="1" applyBorder="1" applyAlignment="1">
      <alignment vertical="top"/>
    </xf>
    <xf numFmtId="0" fontId="66" fillId="0" borderId="0" xfId="0" applyFont="1" applyFill="1" applyBorder="1" applyAlignment="1">
      <alignment vertical="top"/>
    </xf>
    <xf numFmtId="0" fontId="66" fillId="0" borderId="0" xfId="0" applyFont="1" applyFill="1" applyBorder="1" applyAlignment="1"/>
    <xf numFmtId="0" fontId="78" fillId="0" borderId="0" xfId="0" applyFont="1" applyFill="1" applyBorder="1" applyAlignment="1">
      <alignment horizontal="right" vertical="top"/>
    </xf>
    <xf numFmtId="0" fontId="66" fillId="0" borderId="0" xfId="0" applyFont="1" applyFill="1" applyBorder="1" applyAlignment="1">
      <alignment horizontal="left" vertical="top"/>
    </xf>
    <xf numFmtId="0" fontId="66" fillId="0" borderId="0" xfId="0" applyFont="1" applyFill="1" applyBorder="1" applyAlignment="1">
      <alignment horizontal="left"/>
    </xf>
    <xf numFmtId="0" fontId="78" fillId="0" borderId="0" xfId="0" applyFont="1" applyFill="1" applyBorder="1" applyAlignment="1">
      <alignment wrapText="1"/>
    </xf>
    <xf numFmtId="0" fontId="80" fillId="0" borderId="0" xfId="0" applyFont="1" applyFill="1" applyBorder="1" applyAlignment="1">
      <alignment vertical="top" wrapText="1"/>
    </xf>
    <xf numFmtId="0" fontId="82" fillId="0" borderId="0" xfId="0" applyFont="1" applyFill="1" applyBorder="1" applyAlignment="1">
      <alignment horizontal="left" vertical="top" wrapText="1"/>
    </xf>
    <xf numFmtId="0" fontId="83" fillId="0" borderId="0" xfId="0" applyFont="1" applyFill="1" applyBorder="1" applyAlignment="1">
      <alignment horizontal="center" vertical="top" wrapText="1"/>
    </xf>
    <xf numFmtId="0" fontId="84" fillId="0" borderId="0" xfId="0" applyFont="1" applyFill="1" applyBorder="1" applyAlignment="1">
      <alignment horizontal="center" vertical="top" wrapText="1"/>
    </xf>
    <xf numFmtId="0" fontId="0" fillId="34" borderId="0" xfId="0" applyFont="1" applyFill="1" applyBorder="1" applyAlignment="1">
      <alignment horizontal="left" wrapText="1"/>
    </xf>
    <xf numFmtId="0" fontId="0" fillId="29" borderId="105" xfId="0" applyFont="1" applyFill="1" applyBorder="1" applyAlignment="1">
      <alignment horizontal="left" vertical="top" wrapText="1"/>
    </xf>
    <xf numFmtId="0" fontId="0" fillId="29" borderId="0" xfId="0" applyFont="1" applyFill="1" applyBorder="1" applyAlignment="1">
      <alignment horizontal="left" vertical="top" wrapText="1"/>
    </xf>
    <xf numFmtId="0" fontId="0" fillId="34" borderId="0" xfId="0" applyFont="1" applyFill="1" applyBorder="1" applyAlignment="1">
      <alignment horizontal="left" vertical="top" wrapText="1"/>
    </xf>
    <xf numFmtId="0" fontId="62" fillId="29" borderId="105" xfId="0" applyFont="1" applyFill="1" applyBorder="1" applyAlignment="1">
      <alignment horizontal="left" vertical="top" wrapText="1"/>
    </xf>
    <xf numFmtId="0" fontId="62" fillId="29" borderId="0" xfId="0" applyFont="1" applyFill="1" applyBorder="1" applyAlignment="1">
      <alignment horizontal="left" vertical="top" wrapText="1"/>
    </xf>
    <xf numFmtId="0" fontId="62" fillId="29" borderId="109" xfId="0" applyFont="1" applyFill="1" applyBorder="1" applyAlignment="1">
      <alignment horizontal="left" vertical="top" wrapText="1"/>
    </xf>
    <xf numFmtId="14" fontId="0" fillId="30" borderId="54" xfId="0" applyNumberFormat="1" applyFont="1" applyFill="1" applyBorder="1" applyAlignment="1">
      <alignment horizontal="center"/>
    </xf>
    <xf numFmtId="0" fontId="0" fillId="30" borderId="54" xfId="0" applyNumberFormat="1" applyFont="1" applyFill="1" applyBorder="1" applyAlignment="1">
      <alignment horizontal="center"/>
    </xf>
    <xf numFmtId="42" fontId="0" fillId="29" borderId="105" xfId="0" applyNumberFormat="1" applyFont="1" applyFill="1" applyBorder="1" applyAlignment="1">
      <alignment horizontal="left" vertical="top" wrapText="1"/>
    </xf>
    <xf numFmtId="0" fontId="0" fillId="34" borderId="0" xfId="0" applyFont="1" applyFill="1" applyBorder="1" applyAlignment="1">
      <alignment horizontal="center" wrapText="1"/>
    </xf>
    <xf numFmtId="42" fontId="0" fillId="29" borderId="109" xfId="0" applyNumberFormat="1" applyFont="1" applyFill="1" applyBorder="1" applyAlignment="1">
      <alignment horizontal="left" vertical="top" wrapText="1"/>
    </xf>
    <xf numFmtId="42" fontId="0" fillId="29" borderId="0" xfId="0" applyNumberFormat="1" applyFont="1" applyFill="1" applyBorder="1" applyAlignment="1">
      <alignment horizontal="left" vertical="top" wrapText="1"/>
    </xf>
    <xf numFmtId="42" fontId="0" fillId="29" borderId="0" xfId="0" applyNumberFormat="1" applyFont="1" applyFill="1" applyBorder="1"/>
    <xf numFmtId="1" fontId="0" fillId="30" borderId="54" xfId="0" applyNumberFormat="1" applyFont="1" applyFill="1" applyBorder="1" applyAlignment="1">
      <alignment horizontal="center"/>
    </xf>
    <xf numFmtId="0" fontId="0" fillId="34" borderId="66" xfId="0" applyFont="1" applyFill="1" applyBorder="1" applyAlignment="1">
      <alignment horizontal="left" wrapText="1"/>
    </xf>
    <xf numFmtId="0" fontId="59" fillId="31" borderId="22" xfId="0" applyFont="1" applyFill="1" applyBorder="1"/>
    <xf numFmtId="42" fontId="59" fillId="31" borderId="0" xfId="0" applyNumberFormat="1" applyFont="1" applyFill="1" applyBorder="1" applyAlignment="1">
      <alignment horizontal="left" vertical="top" wrapText="1"/>
    </xf>
    <xf numFmtId="42" fontId="59" fillId="31" borderId="0" xfId="0" applyNumberFormat="1" applyFont="1" applyFill="1" applyBorder="1"/>
    <xf numFmtId="0" fontId="59" fillId="31" borderId="66" xfId="0" applyFont="1" applyFill="1" applyBorder="1"/>
    <xf numFmtId="0" fontId="59" fillId="39" borderId="61" xfId="0" applyFont="1" applyFill="1" applyBorder="1"/>
    <xf numFmtId="42" fontId="59" fillId="39" borderId="37" xfId="0" applyNumberFormat="1" applyFont="1" applyFill="1" applyBorder="1" applyAlignment="1">
      <alignment horizontal="left" vertical="top" wrapText="1"/>
    </xf>
    <xf numFmtId="42" fontId="59" fillId="39" borderId="37" xfId="0" applyNumberFormat="1" applyFont="1" applyFill="1" applyBorder="1"/>
    <xf numFmtId="0" fontId="59" fillId="39" borderId="67" xfId="0" applyFont="1" applyFill="1" applyBorder="1"/>
    <xf numFmtId="0" fontId="0" fillId="29" borderId="106" xfId="0" applyFont="1" applyFill="1" applyBorder="1" applyAlignment="1">
      <alignment horizontal="left" wrapText="1"/>
    </xf>
    <xf numFmtId="0" fontId="0" fillId="29" borderId="106" xfId="0" applyFont="1" applyFill="1" applyBorder="1" applyAlignment="1">
      <alignment wrapText="1"/>
    </xf>
    <xf numFmtId="0" fontId="0" fillId="29" borderId="110" xfId="0" applyFont="1" applyFill="1" applyBorder="1" applyAlignment="1">
      <alignment wrapText="1"/>
    </xf>
    <xf numFmtId="0" fontId="0" fillId="29" borderId="47" xfId="0" applyFont="1" applyFill="1" applyBorder="1"/>
    <xf numFmtId="0" fontId="59" fillId="31" borderId="0" xfId="0" applyFont="1" applyFill="1" applyBorder="1" applyAlignment="1">
      <alignment horizontal="right" vertical="top" wrapText="1"/>
    </xf>
    <xf numFmtId="0" fontId="64" fillId="31" borderId="23" xfId="0" applyFont="1" applyFill="1" applyBorder="1" applyAlignment="1">
      <alignment horizontal="left" vertical="center" wrapText="1"/>
    </xf>
    <xf numFmtId="0" fontId="64" fillId="31" borderId="24" xfId="0" applyFont="1" applyFill="1" applyBorder="1" applyAlignment="1">
      <alignment horizontal="center" vertical="center" wrapText="1"/>
    </xf>
    <xf numFmtId="0" fontId="64" fillId="31" borderId="28" xfId="0" applyFont="1" applyFill="1" applyBorder="1" applyAlignment="1">
      <alignment horizontal="center" vertical="center" wrapText="1"/>
    </xf>
    <xf numFmtId="0" fontId="0" fillId="29" borderId="24" xfId="0" applyFont="1" applyFill="1" applyBorder="1"/>
    <xf numFmtId="0" fontId="55" fillId="0" borderId="0" xfId="42" applyFont="1" applyFill="1" applyBorder="1" applyAlignment="1" applyProtection="1">
      <alignment vertical="center" wrapText="1"/>
    </xf>
    <xf numFmtId="0" fontId="0" fillId="30" borderId="78" xfId="0" applyFont="1" applyFill="1" applyBorder="1" applyAlignment="1">
      <alignment horizontal="left"/>
    </xf>
    <xf numFmtId="0" fontId="0" fillId="30" borderId="79" xfId="0" applyFont="1" applyFill="1" applyBorder="1" applyAlignment="1">
      <alignment horizontal="left"/>
    </xf>
    <xf numFmtId="0" fontId="0" fillId="30" borderId="80" xfId="0" applyFont="1" applyFill="1" applyBorder="1" applyAlignment="1">
      <alignment horizontal="left"/>
    </xf>
    <xf numFmtId="0" fontId="44" fillId="24" borderId="0" xfId="0" applyFont="1" applyFill="1" applyAlignment="1">
      <alignment wrapText="1"/>
    </xf>
    <xf numFmtId="0" fontId="45" fillId="24" borderId="0" xfId="0" applyFont="1" applyFill="1" applyAlignment="1" applyProtection="1">
      <alignment vertical="top"/>
    </xf>
    <xf numFmtId="0" fontId="44" fillId="24" borderId="81" xfId="0" applyFont="1" applyFill="1" applyBorder="1" applyAlignment="1">
      <alignment wrapText="1"/>
    </xf>
    <xf numFmtId="0" fontId="44" fillId="24" borderId="0" xfId="0" applyFont="1" applyFill="1" applyAlignment="1">
      <alignment vertical="top" wrapText="1"/>
    </xf>
    <xf numFmtId="0" fontId="41" fillId="24" borderId="0" xfId="0" applyFont="1" applyFill="1" applyAlignment="1">
      <alignment horizontal="left" vertical="center" wrapText="1"/>
    </xf>
    <xf numFmtId="0" fontId="41" fillId="24" borderId="0" xfId="0" applyFont="1" applyFill="1" applyAlignment="1">
      <alignment horizontal="right" vertical="center"/>
    </xf>
    <xf numFmtId="0" fontId="66" fillId="0" borderId="0" xfId="0" applyNumberFormat="1" applyFont="1" applyFill="1" applyBorder="1" applyAlignment="1">
      <alignment wrapText="1"/>
    </xf>
    <xf numFmtId="0" fontId="66" fillId="0" borderId="0" xfId="0" applyFont="1" applyFill="1" applyBorder="1" applyAlignment="1"/>
    <xf numFmtId="0" fontId="78" fillId="0" borderId="0"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82" fillId="0" borderId="0" xfId="0" applyFont="1" applyFill="1" applyBorder="1" applyAlignment="1">
      <alignment horizontal="center"/>
    </xf>
    <xf numFmtId="0" fontId="66" fillId="0" borderId="0" xfId="0" applyFont="1" applyFill="1" applyBorder="1" applyAlignment="1">
      <alignment vertical="top" wrapText="1"/>
    </xf>
    <xf numFmtId="0" fontId="66" fillId="0" borderId="0" xfId="0" applyFont="1" applyFill="1" applyBorder="1" applyAlignment="1">
      <alignment wrapText="1"/>
    </xf>
    <xf numFmtId="0" fontId="78" fillId="0" borderId="0" xfId="0" applyFont="1" applyFill="1" applyBorder="1" applyAlignment="1">
      <alignment vertical="top" wrapText="1"/>
    </xf>
    <xf numFmtId="0" fontId="66" fillId="0" borderId="0" xfId="0" applyFont="1" applyFill="1" applyBorder="1" applyAlignment="1">
      <alignment horizontal="left" vertical="top" wrapText="1"/>
    </xf>
    <xf numFmtId="0" fontId="78" fillId="0" borderId="0" xfId="0" applyFont="1" applyFill="1" applyBorder="1" applyAlignment="1">
      <alignment horizontal="center" vertical="top" wrapText="1"/>
    </xf>
    <xf numFmtId="0" fontId="78" fillId="0" borderId="0" xfId="0" applyFont="1" applyFill="1" applyBorder="1" applyAlignment="1">
      <alignment horizontal="center" wrapText="1"/>
    </xf>
    <xf numFmtId="0" fontId="81" fillId="0" borderId="0" xfId="0" applyFont="1" applyFill="1" applyBorder="1" applyAlignment="1" applyProtection="1">
      <alignment vertical="top" wrapText="1"/>
    </xf>
    <xf numFmtId="0" fontId="85" fillId="0" borderId="0" xfId="0" applyFont="1" applyBorder="1" applyAlignment="1">
      <alignment wrapText="1"/>
    </xf>
    <xf numFmtId="0" fontId="66" fillId="0" borderId="0" xfId="0" applyFont="1" applyFill="1" applyBorder="1" applyAlignment="1">
      <alignment vertical="center" wrapText="1"/>
    </xf>
    <xf numFmtId="0" fontId="78" fillId="36" borderId="82" xfId="0" applyFont="1" applyFill="1" applyBorder="1" applyAlignment="1" applyProtection="1">
      <alignment horizontal="center"/>
    </xf>
    <xf numFmtId="0" fontId="78" fillId="36" borderId="83" xfId="0" applyFont="1" applyFill="1" applyBorder="1" applyAlignment="1" applyProtection="1">
      <alignment horizontal="center"/>
    </xf>
    <xf numFmtId="0" fontId="78" fillId="36" borderId="84" xfId="0" applyFont="1" applyFill="1" applyBorder="1" applyAlignment="1" applyProtection="1">
      <alignment horizontal="center"/>
    </xf>
    <xf numFmtId="0" fontId="78" fillId="36" borderId="85" xfId="0" applyFont="1" applyFill="1" applyBorder="1" applyAlignment="1" applyProtection="1">
      <alignment horizontal="center" vertical="center" wrapText="1"/>
    </xf>
    <xf numFmtId="0" fontId="78" fillId="36" borderId="86" xfId="0" applyFont="1" applyFill="1" applyBorder="1" applyAlignment="1" applyProtection="1">
      <alignment horizontal="center" vertical="center" wrapText="1"/>
    </xf>
    <xf numFmtId="0" fontId="78" fillId="36" borderId="72" xfId="0" applyFont="1" applyFill="1" applyBorder="1" applyAlignment="1" applyProtection="1">
      <alignment horizontal="center" vertical="center" wrapText="1"/>
    </xf>
    <xf numFmtId="0" fontId="78" fillId="32" borderId="87" xfId="0" applyFont="1" applyFill="1" applyBorder="1" applyAlignment="1" applyProtection="1">
      <alignment horizontal="center"/>
    </xf>
    <xf numFmtId="0" fontId="78" fillId="32" borderId="88" xfId="0" applyFont="1" applyFill="1" applyBorder="1" applyAlignment="1" applyProtection="1">
      <alignment horizontal="center"/>
    </xf>
    <xf numFmtId="5" fontId="78" fillId="32" borderId="89" xfId="0" applyNumberFormat="1" applyFont="1" applyFill="1" applyBorder="1" applyAlignment="1" applyProtection="1">
      <alignment horizontal="center" vertical="center" wrapText="1"/>
    </xf>
    <xf numFmtId="5" fontId="78" fillId="32" borderId="29" xfId="0" applyNumberFormat="1" applyFont="1" applyFill="1" applyBorder="1" applyAlignment="1" applyProtection="1">
      <alignment horizontal="center" vertical="center" wrapText="1"/>
    </xf>
    <xf numFmtId="5" fontId="78" fillId="32" borderId="90" xfId="0" applyNumberFormat="1" applyFont="1" applyFill="1" applyBorder="1" applyAlignment="1" applyProtection="1">
      <alignment horizontal="center" vertical="center" wrapText="1"/>
    </xf>
    <xf numFmtId="5" fontId="78" fillId="32" borderId="91" xfId="0" applyNumberFormat="1" applyFont="1" applyFill="1" applyBorder="1" applyAlignment="1" applyProtection="1">
      <alignment horizontal="center" vertical="center" wrapText="1"/>
    </xf>
    <xf numFmtId="5" fontId="78" fillId="32" borderId="70" xfId="0" applyNumberFormat="1" applyFont="1" applyFill="1" applyBorder="1" applyAlignment="1" applyProtection="1">
      <alignment horizontal="center" vertical="center" wrapText="1"/>
    </xf>
    <xf numFmtId="5" fontId="78" fillId="32" borderId="12" xfId="0" applyNumberFormat="1" applyFont="1" applyFill="1" applyBorder="1" applyAlignment="1" applyProtection="1">
      <alignment horizontal="center" vertical="center" wrapText="1"/>
    </xf>
    <xf numFmtId="0" fontId="44" fillId="0" borderId="0" xfId="0" applyFont="1" applyBorder="1" applyAlignment="1" applyProtection="1">
      <alignment wrapText="1"/>
    </xf>
    <xf numFmtId="0" fontId="44" fillId="0" borderId="0" xfId="0" applyFont="1" applyBorder="1" applyAlignment="1" applyProtection="1">
      <alignment vertical="top" wrapText="1"/>
    </xf>
    <xf numFmtId="0" fontId="18" fillId="27" borderId="62" xfId="0" applyFont="1" applyFill="1" applyBorder="1" applyAlignment="1">
      <alignment horizontal="center" wrapText="1"/>
    </xf>
    <xf numFmtId="0" fontId="18" fillId="27" borderId="24" xfId="0" applyFont="1" applyFill="1" applyBorder="1" applyAlignment="1">
      <alignment horizontal="center" wrapText="1"/>
    </xf>
    <xf numFmtId="0" fontId="18" fillId="27" borderId="28" xfId="0" applyFont="1" applyFill="1" applyBorder="1" applyAlignment="1">
      <alignment horizontal="center" wrapText="1"/>
    </xf>
    <xf numFmtId="0" fontId="4" fillId="0" borderId="190" xfId="0" applyFont="1" applyFill="1" applyBorder="1" applyAlignment="1" applyProtection="1">
      <alignment horizontal="center"/>
      <protection locked="0"/>
    </xf>
    <xf numFmtId="0" fontId="4" fillId="0" borderId="37" xfId="0" applyFont="1" applyFill="1" applyBorder="1" applyAlignment="1" applyProtection="1">
      <alignment horizontal="center"/>
      <protection locked="0"/>
    </xf>
    <xf numFmtId="0" fontId="4" fillId="0" borderId="67" xfId="0" applyFont="1" applyFill="1" applyBorder="1" applyAlignment="1" applyProtection="1">
      <alignment horizontal="center"/>
      <protection locked="0"/>
    </xf>
    <xf numFmtId="0" fontId="4" fillId="0" borderId="191" xfId="0" applyFont="1" applyFill="1" applyBorder="1" applyAlignment="1" applyProtection="1">
      <alignment horizontal="center"/>
      <protection locked="0"/>
    </xf>
    <xf numFmtId="0" fontId="4" fillId="0" borderId="24" xfId="0" applyFont="1" applyFill="1" applyBorder="1" applyAlignment="1" applyProtection="1">
      <alignment horizontal="center"/>
      <protection locked="0"/>
    </xf>
    <xf numFmtId="0" fontId="4" fillId="0" borderId="28" xfId="0" applyFont="1" applyFill="1" applyBorder="1" applyAlignment="1" applyProtection="1">
      <alignment horizontal="center"/>
      <protection locked="0"/>
    </xf>
    <xf numFmtId="0" fontId="4" fillId="0" borderId="192"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66" xfId="0" applyFont="1" applyFill="1" applyBorder="1" applyAlignment="1" applyProtection="1">
      <alignment horizontal="center"/>
      <protection locked="0"/>
    </xf>
    <xf numFmtId="0" fontId="18" fillId="27" borderId="58" xfId="0" applyFont="1" applyFill="1" applyBorder="1" applyAlignment="1">
      <alignment horizontal="center" wrapText="1"/>
    </xf>
    <xf numFmtId="0" fontId="18" fillId="27" borderId="56" xfId="0" applyFont="1" applyFill="1" applyBorder="1" applyAlignment="1">
      <alignment horizontal="center" wrapText="1"/>
    </xf>
    <xf numFmtId="0" fontId="4" fillId="24" borderId="145" xfId="0" applyFont="1" applyFill="1" applyBorder="1" applyAlignment="1" applyProtection="1">
      <alignment horizontal="center"/>
      <protection locked="0"/>
    </xf>
    <xf numFmtId="0" fontId="4" fillId="24" borderId="146" xfId="0" applyFont="1" applyFill="1" applyBorder="1" applyAlignment="1" applyProtection="1">
      <alignment horizontal="center"/>
      <protection locked="0"/>
    </xf>
    <xf numFmtId="0" fontId="4" fillId="24" borderId="105" xfId="0" applyFont="1" applyFill="1" applyBorder="1" applyAlignment="1" applyProtection="1">
      <alignment horizontal="center"/>
      <protection locked="0"/>
    </xf>
    <xf numFmtId="0" fontId="4" fillId="24" borderId="106" xfId="0" applyFont="1" applyFill="1" applyBorder="1" applyAlignment="1" applyProtection="1">
      <alignment horizontal="center"/>
      <protection locked="0"/>
    </xf>
    <xf numFmtId="0" fontId="4" fillId="24" borderId="148" xfId="0" applyFont="1" applyFill="1" applyBorder="1" applyAlignment="1" applyProtection="1">
      <alignment horizontal="center"/>
      <protection locked="0"/>
    </xf>
    <xf numFmtId="0" fontId="4" fillId="24" borderId="149" xfId="0" applyFont="1" applyFill="1" applyBorder="1" applyAlignment="1" applyProtection="1">
      <alignment horizontal="center"/>
      <protection locked="0"/>
    </xf>
    <xf numFmtId="0" fontId="10" fillId="24" borderId="37" xfId="59" applyFont="1" applyFill="1" applyBorder="1" applyAlignment="1">
      <alignment horizontal="center"/>
    </xf>
    <xf numFmtId="0" fontId="9" fillId="31" borderId="65" xfId="0" applyFont="1" applyFill="1" applyBorder="1" applyAlignment="1">
      <alignment horizontal="center" vertical="center" wrapText="1"/>
    </xf>
    <xf numFmtId="0" fontId="9" fillId="31" borderId="92" xfId="0" applyFont="1" applyFill="1" applyBorder="1" applyAlignment="1">
      <alignment horizontal="center" vertical="center" wrapText="1"/>
    </xf>
    <xf numFmtId="0" fontId="9" fillId="31" borderId="93" xfId="0" applyFont="1" applyFill="1" applyBorder="1" applyAlignment="1">
      <alignment horizontal="center" vertical="center" wrapText="1"/>
    </xf>
    <xf numFmtId="0" fontId="9" fillId="31" borderId="63" xfId="0" applyFont="1" applyFill="1" applyBorder="1" applyAlignment="1">
      <alignment horizontal="center" vertical="center" wrapText="1"/>
    </xf>
    <xf numFmtId="0" fontId="9" fillId="31" borderId="70" xfId="0" applyFont="1" applyFill="1" applyBorder="1" applyAlignment="1">
      <alignment horizontal="center" vertical="center" wrapText="1"/>
    </xf>
    <xf numFmtId="0" fontId="9" fillId="31" borderId="71" xfId="0" applyFont="1" applyFill="1" applyBorder="1" applyAlignment="1">
      <alignment horizontal="center" vertical="center" wrapText="1"/>
    </xf>
    <xf numFmtId="0" fontId="9" fillId="28" borderId="55" xfId="0" applyFont="1" applyFill="1" applyBorder="1" applyAlignment="1" applyProtection="1">
      <alignment vertical="center"/>
    </xf>
    <xf numFmtId="0" fontId="9" fillId="28" borderId="57" xfId="0" applyFont="1" applyFill="1" applyBorder="1" applyAlignment="1" applyProtection="1">
      <alignment vertical="center"/>
    </xf>
    <xf numFmtId="0" fontId="62" fillId="31" borderId="61" xfId="60" applyFont="1" applyFill="1" applyBorder="1" applyAlignment="1" applyProtection="1">
      <alignment horizontal="left" vertical="top" wrapText="1"/>
    </xf>
    <xf numFmtId="0" fontId="62" fillId="31" borderId="37" xfId="60" applyFont="1" applyFill="1" applyBorder="1" applyAlignment="1" applyProtection="1">
      <alignment horizontal="left" vertical="top" wrapText="1"/>
    </xf>
    <xf numFmtId="0" fontId="62" fillId="31" borderId="67" xfId="60" applyFont="1" applyFill="1" applyBorder="1" applyAlignment="1" applyProtection="1">
      <alignment horizontal="left" vertical="top" wrapText="1"/>
    </xf>
    <xf numFmtId="0" fontId="9" fillId="31" borderId="94" xfId="0" applyFont="1" applyFill="1" applyBorder="1" applyAlignment="1">
      <alignment horizontal="center" vertical="center" wrapText="1"/>
    </xf>
    <xf numFmtId="0" fontId="9" fillId="31" borderId="86" xfId="0" applyFont="1" applyFill="1" applyBorder="1" applyAlignment="1">
      <alignment horizontal="center" vertical="center" wrapText="1"/>
    </xf>
    <xf numFmtId="0" fontId="9" fillId="31" borderId="95" xfId="0" applyFont="1" applyFill="1" applyBorder="1" applyAlignment="1">
      <alignment horizontal="center" vertical="center" wrapText="1"/>
    </xf>
    <xf numFmtId="0" fontId="72" fillId="29" borderId="0" xfId="42" applyFont="1" applyFill="1" applyBorder="1" applyAlignment="1" applyProtection="1">
      <alignment horizontal="left" vertical="center"/>
    </xf>
    <xf numFmtId="0" fontId="72" fillId="29" borderId="195" xfId="42" applyFont="1" applyFill="1" applyBorder="1" applyAlignment="1" applyProtection="1">
      <alignment horizontal="left" vertical="center"/>
    </xf>
    <xf numFmtId="0" fontId="72" fillId="29" borderId="196" xfId="42" applyFont="1" applyFill="1" applyBorder="1" applyAlignment="1" applyProtection="1">
      <alignment horizontal="left" vertical="center"/>
    </xf>
    <xf numFmtId="0" fontId="72" fillId="29" borderId="66" xfId="42" applyFont="1" applyFill="1" applyBorder="1" applyAlignment="1" applyProtection="1">
      <alignment horizontal="left" vertical="center"/>
    </xf>
    <xf numFmtId="49" fontId="67" fillId="0" borderId="61" xfId="42" applyNumberFormat="1" applyFont="1" applyFill="1" applyBorder="1" applyAlignment="1" applyProtection="1">
      <alignment horizontal="left" vertical="center"/>
      <protection locked="0"/>
    </xf>
    <xf numFmtId="49" fontId="67" fillId="0" borderId="37" xfId="42" applyNumberFormat="1" applyFont="1" applyFill="1" applyBorder="1" applyAlignment="1" applyProtection="1">
      <alignment horizontal="left" vertical="center"/>
      <protection locked="0"/>
    </xf>
    <xf numFmtId="49" fontId="67" fillId="0" borderId="67" xfId="42" applyNumberFormat="1" applyFont="1" applyFill="1" applyBorder="1" applyAlignment="1" applyProtection="1">
      <alignment horizontal="left" vertical="center"/>
      <protection locked="0"/>
    </xf>
    <xf numFmtId="44" fontId="67" fillId="29" borderId="132" xfId="42" applyNumberFormat="1" applyFont="1" applyFill="1" applyBorder="1" applyAlignment="1" applyProtection="1">
      <alignment horizontal="center" vertical="center"/>
    </xf>
    <xf numFmtId="44" fontId="67" fillId="29" borderId="133" xfId="42" applyNumberFormat="1" applyFont="1" applyFill="1" applyBorder="1" applyAlignment="1" applyProtection="1">
      <alignment horizontal="center" vertical="center"/>
    </xf>
    <xf numFmtId="44" fontId="67" fillId="29" borderId="134" xfId="42" applyNumberFormat="1" applyFont="1" applyFill="1" applyBorder="1" applyAlignment="1" applyProtection="1">
      <alignment horizontal="center" vertical="center"/>
    </xf>
    <xf numFmtId="0" fontId="70" fillId="31" borderId="0" xfId="42" applyFont="1" applyFill="1" applyBorder="1" applyAlignment="1" applyProtection="1">
      <alignment vertical="center"/>
    </xf>
    <xf numFmtId="49" fontId="67" fillId="0" borderId="23" xfId="42" applyNumberFormat="1" applyFont="1" applyFill="1" applyBorder="1" applyAlignment="1" applyProtection="1">
      <alignment vertical="center"/>
      <protection locked="0"/>
    </xf>
    <xf numFmtId="49" fontId="67" fillId="0" borderId="24" xfId="42" applyNumberFormat="1" applyFont="1" applyFill="1" applyBorder="1" applyAlignment="1" applyProtection="1">
      <alignment vertical="center"/>
      <protection locked="0"/>
    </xf>
    <xf numFmtId="49" fontId="67" fillId="0" borderId="28" xfId="42" applyNumberFormat="1" applyFont="1" applyFill="1" applyBorder="1" applyAlignment="1" applyProtection="1">
      <alignment vertical="center"/>
      <protection locked="0"/>
    </xf>
    <xf numFmtId="49" fontId="67" fillId="0" borderId="22" xfId="42" applyNumberFormat="1" applyFont="1" applyFill="1" applyBorder="1" applyAlignment="1" applyProtection="1">
      <alignment horizontal="left" vertical="center"/>
      <protection locked="0"/>
    </xf>
    <xf numFmtId="49" fontId="67" fillId="0" borderId="0" xfId="42" applyNumberFormat="1" applyFont="1" applyFill="1" applyBorder="1" applyAlignment="1" applyProtection="1">
      <alignment horizontal="left" vertical="center"/>
      <protection locked="0"/>
    </xf>
    <xf numFmtId="49" fontId="67" fillId="0" borderId="66" xfId="42" applyNumberFormat="1" applyFont="1" applyFill="1" applyBorder="1" applyAlignment="1" applyProtection="1">
      <alignment horizontal="left" vertical="center"/>
      <protection locked="0"/>
    </xf>
    <xf numFmtId="0" fontId="69" fillId="29" borderId="31" xfId="42" applyFont="1" applyFill="1" applyBorder="1" applyAlignment="1" applyProtection="1">
      <alignment vertical="center"/>
      <protection locked="0"/>
    </xf>
    <xf numFmtId="0" fontId="69" fillId="29" borderId="87" xfId="42" applyFont="1" applyFill="1" applyBorder="1" applyAlignment="1" applyProtection="1">
      <alignment vertical="center"/>
      <protection locked="0"/>
    </xf>
    <xf numFmtId="166" fontId="69" fillId="0" borderId="133" xfId="42" applyNumberFormat="1" applyFont="1" applyFill="1" applyBorder="1" applyAlignment="1" applyProtection="1">
      <alignment horizontal="center" vertical="center"/>
    </xf>
    <xf numFmtId="166" fontId="69" fillId="0" borderId="134" xfId="42" applyNumberFormat="1" applyFont="1" applyFill="1" applyBorder="1" applyAlignment="1" applyProtection="1">
      <alignment horizontal="center" vertical="center"/>
    </xf>
    <xf numFmtId="49" fontId="67" fillId="0" borderId="96" xfId="42" applyNumberFormat="1" applyFont="1" applyFill="1" applyBorder="1" applyAlignment="1" applyProtection="1">
      <alignment vertical="center"/>
      <protection locked="0"/>
    </xf>
    <xf numFmtId="44" fontId="67" fillId="30" borderId="97" xfId="42" applyNumberFormat="1" applyFont="1" applyFill="1" applyBorder="1" applyAlignment="1" applyProtection="1">
      <alignment horizontal="right" vertical="center"/>
      <protection locked="0"/>
    </xf>
    <xf numFmtId="44" fontId="67" fillId="30" borderId="74" xfId="42" applyNumberFormat="1" applyFont="1" applyFill="1" applyBorder="1" applyAlignment="1" applyProtection="1">
      <alignment horizontal="right" vertical="center"/>
      <protection locked="0"/>
    </xf>
    <xf numFmtId="49" fontId="67" fillId="0" borderId="98" xfId="42" applyNumberFormat="1" applyFont="1" applyFill="1" applyBorder="1" applyAlignment="1" applyProtection="1">
      <alignment horizontal="left" vertical="center"/>
      <protection locked="0"/>
    </xf>
    <xf numFmtId="44" fontId="67" fillId="30" borderId="99" xfId="42" applyNumberFormat="1" applyFont="1" applyFill="1" applyBorder="1" applyAlignment="1" applyProtection="1">
      <alignment horizontal="right" vertical="center"/>
      <protection locked="0"/>
    </xf>
    <xf numFmtId="44" fontId="67" fillId="30" borderId="41" xfId="42" applyNumberFormat="1" applyFont="1" applyFill="1" applyBorder="1" applyAlignment="1" applyProtection="1">
      <alignment horizontal="right" vertical="center"/>
      <protection locked="0"/>
    </xf>
    <xf numFmtId="49" fontId="67" fillId="0" borderId="51" xfId="42" applyNumberFormat="1" applyFont="1" applyFill="1" applyBorder="1" applyAlignment="1" applyProtection="1">
      <alignment horizontal="left" vertical="center"/>
      <protection locked="0"/>
    </xf>
    <xf numFmtId="44" fontId="67" fillId="30" borderId="193" xfId="42" applyNumberFormat="1" applyFont="1" applyFill="1" applyBorder="1" applyAlignment="1" applyProtection="1">
      <alignment horizontal="right" vertical="center"/>
      <protection locked="0"/>
    </xf>
    <xf numFmtId="44" fontId="67" fillId="30" borderId="194" xfId="42" applyNumberFormat="1" applyFont="1" applyFill="1" applyBorder="1" applyAlignment="1" applyProtection="1">
      <alignment horizontal="right" vertical="center"/>
      <protection locked="0"/>
    </xf>
    <xf numFmtId="166" fontId="69" fillId="29" borderId="132" xfId="42" applyNumberFormat="1" applyFont="1" applyFill="1" applyBorder="1" applyAlignment="1" applyProtection="1">
      <alignment horizontal="center" vertical="center"/>
    </xf>
    <xf numFmtId="166" fontId="69" fillId="29" borderId="133" xfId="42" applyNumberFormat="1" applyFont="1" applyFill="1" applyBorder="1" applyAlignment="1" applyProtection="1">
      <alignment horizontal="center" vertical="center"/>
    </xf>
    <xf numFmtId="166" fontId="69" fillId="29" borderId="134" xfId="42" applyNumberFormat="1" applyFont="1" applyFill="1" applyBorder="1" applyAlignment="1" applyProtection="1">
      <alignment horizontal="center" vertical="center"/>
    </xf>
    <xf numFmtId="0" fontId="69" fillId="32" borderId="55" xfId="42" applyFont="1" applyFill="1" applyBorder="1" applyAlignment="1" applyProtection="1">
      <alignment horizontal="center" vertical="center"/>
    </xf>
    <xf numFmtId="0" fontId="69" fillId="32" borderId="56" xfId="42" applyFont="1" applyFill="1" applyBorder="1" applyAlignment="1" applyProtection="1">
      <alignment horizontal="center" vertical="center"/>
    </xf>
    <xf numFmtId="0" fontId="8" fillId="30" borderId="100" xfId="42" applyFont="1" applyFill="1" applyBorder="1" applyAlignment="1" applyProtection="1">
      <alignment horizontal="left" vertical="top"/>
    </xf>
    <xf numFmtId="0" fontId="8" fillId="30" borderId="92" xfId="42" applyFont="1" applyFill="1" applyBorder="1" applyAlignment="1" applyProtection="1">
      <alignment horizontal="left" vertical="top"/>
    </xf>
    <xf numFmtId="0" fontId="8" fillId="30" borderId="93" xfId="42" applyFont="1" applyFill="1" applyBorder="1" applyAlignment="1" applyProtection="1">
      <alignment horizontal="left" vertical="top"/>
    </xf>
    <xf numFmtId="0" fontId="0" fillId="0" borderId="104" xfId="0" applyFont="1" applyFill="1" applyBorder="1" applyAlignment="1">
      <alignment horizontal="left" indent="1"/>
    </xf>
    <xf numFmtId="0" fontId="0" fillId="0" borderId="108" xfId="0" applyFont="1" applyFill="1" applyBorder="1" applyAlignment="1">
      <alignment horizontal="left" indent="1"/>
    </xf>
    <xf numFmtId="0" fontId="2" fillId="0" borderId="0" xfId="38" applyFill="1" applyAlignment="1" applyProtection="1"/>
    <xf numFmtId="0" fontId="31" fillId="0" borderId="0" xfId="38" applyFont="1" applyFill="1" applyAlignment="1" applyProtection="1"/>
  </cellXfs>
  <cellStyles count="7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urrency" xfId="28" builtinId="4"/>
    <cellStyle name="Currency 2" xfId="29" xr:uid="{00000000-0005-0000-0000-00001C000000}"/>
    <cellStyle name="Currency 2 2" xfId="30" xr:uid="{00000000-0005-0000-0000-00001D000000}"/>
    <cellStyle name="Currency 3" xfId="31" xr:uid="{00000000-0005-0000-0000-00001E000000}"/>
    <cellStyle name="Explanatory Text 2" xfId="32" xr:uid="{00000000-0005-0000-0000-00001F000000}"/>
    <cellStyle name="Good 2" xfId="33" xr:uid="{00000000-0005-0000-0000-000020000000}"/>
    <cellStyle name="Heading 1 2" xfId="34" xr:uid="{00000000-0005-0000-0000-000021000000}"/>
    <cellStyle name="Heading 2 2" xfId="35" xr:uid="{00000000-0005-0000-0000-000022000000}"/>
    <cellStyle name="Heading 3 2" xfId="36" xr:uid="{00000000-0005-0000-0000-000023000000}"/>
    <cellStyle name="Heading 4 2" xfId="37" xr:uid="{00000000-0005-0000-0000-000024000000}"/>
    <cellStyle name="Hyperlink" xfId="38" builtinId="8"/>
    <cellStyle name="Input 2" xfId="39" xr:uid="{00000000-0005-0000-0000-000026000000}"/>
    <cellStyle name="Linked Cell 2" xfId="40" xr:uid="{00000000-0005-0000-0000-000027000000}"/>
    <cellStyle name="Neutral 2" xfId="41" xr:uid="{00000000-0005-0000-0000-000028000000}"/>
    <cellStyle name="Normal" xfId="0" builtinId="0"/>
    <cellStyle name="Normal 2" xfId="42" xr:uid="{00000000-0005-0000-0000-00002A000000}"/>
    <cellStyle name="Normal 2 2" xfId="43" xr:uid="{00000000-0005-0000-0000-00002B000000}"/>
    <cellStyle name="Normal 2 2 2" xfId="44" xr:uid="{00000000-0005-0000-0000-00002C000000}"/>
    <cellStyle name="Normal 2 3" xfId="45" xr:uid="{00000000-0005-0000-0000-00002D000000}"/>
    <cellStyle name="Normal 2 3 2" xfId="46" xr:uid="{00000000-0005-0000-0000-00002E000000}"/>
    <cellStyle name="Normal 2 3 3" xfId="47" xr:uid="{00000000-0005-0000-0000-00002F000000}"/>
    <cellStyle name="Normal 2 3 3 2" xfId="48" xr:uid="{00000000-0005-0000-0000-000030000000}"/>
    <cellStyle name="Normal 2 4" xfId="49" xr:uid="{00000000-0005-0000-0000-000031000000}"/>
    <cellStyle name="Normal 3" xfId="50" xr:uid="{00000000-0005-0000-0000-000032000000}"/>
    <cellStyle name="Normal 3 2" xfId="51" xr:uid="{00000000-0005-0000-0000-000033000000}"/>
    <cellStyle name="Normal 4" xfId="52" xr:uid="{00000000-0005-0000-0000-000034000000}"/>
    <cellStyle name="Normal 4 2" xfId="53" xr:uid="{00000000-0005-0000-0000-000035000000}"/>
    <cellStyle name="Normal 4 2 2" xfId="54" xr:uid="{00000000-0005-0000-0000-000036000000}"/>
    <cellStyle name="Normal 5" xfId="55" xr:uid="{00000000-0005-0000-0000-000037000000}"/>
    <cellStyle name="Normal 5 2" xfId="56" xr:uid="{00000000-0005-0000-0000-000038000000}"/>
    <cellStyle name="Normal 5 2 2" xfId="57" xr:uid="{00000000-0005-0000-0000-000039000000}"/>
    <cellStyle name="Normal 6" xfId="58" xr:uid="{00000000-0005-0000-0000-00003A000000}"/>
    <cellStyle name="Normal_LIHTC Allocation scoring synopsis" xfId="59" xr:uid="{00000000-0005-0000-0000-00003B000000}"/>
    <cellStyle name="Normal_prelim oper pro forma" xfId="60" xr:uid="{00000000-0005-0000-0000-00003C000000}"/>
    <cellStyle name="Note 2" xfId="61" xr:uid="{00000000-0005-0000-0000-00003D000000}"/>
    <cellStyle name="Note 2 2" xfId="62" xr:uid="{00000000-0005-0000-0000-00003E000000}"/>
    <cellStyle name="Output 2" xfId="63" xr:uid="{00000000-0005-0000-0000-00003F000000}"/>
    <cellStyle name="Percent 2" xfId="64" xr:uid="{00000000-0005-0000-0000-000040000000}"/>
    <cellStyle name="Percent 3" xfId="65" xr:uid="{00000000-0005-0000-0000-000041000000}"/>
    <cellStyle name="Percent 3 2" xfId="66" xr:uid="{00000000-0005-0000-0000-000042000000}"/>
    <cellStyle name="Title 2" xfId="67" xr:uid="{00000000-0005-0000-0000-000043000000}"/>
    <cellStyle name="Total 2" xfId="68" xr:uid="{00000000-0005-0000-0000-000044000000}"/>
    <cellStyle name="Warning Text 2" xfId="69" xr:uid="{00000000-0005-0000-0000-000045000000}"/>
  </cellStyles>
  <dxfs count="4">
    <dxf>
      <font>
        <color theme="0"/>
      </font>
    </dxf>
    <dxf>
      <font>
        <color theme="0"/>
      </font>
    </dxf>
    <dxf>
      <font>
        <color theme="0"/>
      </font>
    </dxf>
    <dxf>
      <font>
        <b/>
        <i val="0"/>
        <color auto="1"/>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9524</xdr:colOff>
      <xdr:row>0</xdr:row>
      <xdr:rowOff>85726</xdr:rowOff>
    </xdr:from>
    <xdr:to>
      <xdr:col>9</xdr:col>
      <xdr:colOff>9524</xdr:colOff>
      <xdr:row>3</xdr:row>
      <xdr:rowOff>28576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6204" y="85726"/>
          <a:ext cx="10043160" cy="49149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Property Conditions Summary</a:t>
          </a:r>
          <a:endParaRPr lang="en-US" sz="1400" b="1">
            <a:effectLst/>
          </a:endParaRPr>
        </a:p>
        <a:p>
          <a:pPr algn="ctr"/>
          <a:r>
            <a:rPr lang="en-US" sz="1100">
              <a:solidFill>
                <a:schemeClr val="dk1"/>
              </a:solidFill>
              <a:effectLst/>
              <a:latin typeface="+mn-lt"/>
              <a:ea typeface="+mn-ea"/>
              <a:cs typeface="+mn-cs"/>
            </a:rPr>
            <a:t>This should summarize the complete professional CNA report. Add lines if</a:t>
          </a:r>
          <a:r>
            <a:rPr lang="en-US" sz="1100" baseline="0">
              <a:solidFill>
                <a:schemeClr val="dk1"/>
              </a:solidFill>
              <a:effectLst/>
              <a:latin typeface="+mn-lt"/>
              <a:ea typeface="+mn-ea"/>
              <a:cs typeface="+mn-cs"/>
            </a:rPr>
            <a:t> necessary.</a:t>
          </a:r>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95249</xdr:rowOff>
    </xdr:from>
    <xdr:to>
      <xdr:col>6</xdr:col>
      <xdr:colOff>0</xdr:colOff>
      <xdr:row>6</xdr:row>
      <xdr:rowOff>9524</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5250" y="95249"/>
          <a:ext cx="6657975" cy="10572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a:t>
          </a:r>
        </a:p>
        <a:p>
          <a:pPr algn="ctr"/>
          <a:r>
            <a:rPr lang="en-US" sz="1400" b="1" baseline="0">
              <a:solidFill>
                <a:schemeClr val="dk1"/>
              </a:solidFill>
              <a:effectLst/>
              <a:latin typeface="+mn-lt"/>
              <a:ea typeface="+mn-ea"/>
              <a:cs typeface="+mn-cs"/>
            </a:rPr>
            <a:t>Form 6C:  LIHTC Budget</a:t>
          </a:r>
          <a:endParaRPr lang="en-US" sz="1400" b="1">
            <a:effectLst/>
          </a:endParaRPr>
        </a:p>
        <a:p>
          <a:r>
            <a:rPr lang="en-US" sz="1100">
              <a:solidFill>
                <a:schemeClr val="dk1"/>
              </a:solidFill>
              <a:effectLst/>
              <a:latin typeface="+mn-lt"/>
              <a:ea typeface="+mn-ea"/>
              <a:cs typeface="+mn-cs"/>
            </a:rPr>
            <a:t>Please use the </a:t>
          </a:r>
          <a:r>
            <a:rPr lang="en-US" sz="1100" b="1">
              <a:solidFill>
                <a:schemeClr val="dk1"/>
              </a:solidFill>
              <a:effectLst/>
              <a:latin typeface="+mn-lt"/>
              <a:ea typeface="+mn-ea"/>
              <a:cs typeface="+mn-cs"/>
            </a:rPr>
            <a:t>Rehab-4%</a:t>
          </a:r>
          <a:r>
            <a:rPr lang="en-US" sz="1100" b="1" baseline="0">
              <a:solidFill>
                <a:schemeClr val="dk1"/>
              </a:solidFill>
              <a:effectLst/>
              <a:latin typeface="+mn-lt"/>
              <a:ea typeface="+mn-ea"/>
              <a:cs typeface="+mn-cs"/>
            </a:rPr>
            <a:t> Alt </a:t>
          </a:r>
          <a:r>
            <a:rPr lang="en-US" sz="1100" baseline="0">
              <a:solidFill>
                <a:schemeClr val="dk1"/>
              </a:solidFill>
              <a:effectLst/>
              <a:latin typeface="+mn-lt"/>
              <a:ea typeface="+mn-ea"/>
              <a:cs typeface="+mn-cs"/>
            </a:rPr>
            <a:t>tabs to outline a financing for this project using the 4% Housing Credit and tax-exempt bonds.  </a:t>
          </a:r>
          <a:r>
            <a:rPr lang="en-US" sz="1100">
              <a:solidFill>
                <a:schemeClr val="dk1"/>
              </a:solidFill>
              <a:effectLst/>
              <a:latin typeface="+mn-lt"/>
              <a:ea typeface="+mn-ea"/>
              <a:cs typeface="+mn-cs"/>
            </a:rPr>
            <a:t>The financing plans must demonstrate the quantitative and qualitative trade-offs between the Project</a:t>
          </a:r>
          <a:r>
            <a:rPr lang="en-US" sz="1100" baseline="0">
              <a:solidFill>
                <a:schemeClr val="dk1"/>
              </a:solidFill>
              <a:effectLst/>
              <a:latin typeface="+mn-lt"/>
              <a:ea typeface="+mn-ea"/>
              <a:cs typeface="+mn-cs"/>
            </a:rPr>
            <a:t> financed with 9% credit and  </a:t>
          </a:r>
          <a:r>
            <a:rPr lang="en-US" sz="1100">
              <a:solidFill>
                <a:schemeClr val="dk1"/>
              </a:solidFill>
              <a:effectLst/>
              <a:latin typeface="+mn-lt"/>
              <a:ea typeface="+mn-ea"/>
              <a:cs typeface="+mn-cs"/>
            </a:rPr>
            <a:t>two scenarios.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180975</xdr:rowOff>
    </xdr:from>
    <xdr:to>
      <xdr:col>6</xdr:col>
      <xdr:colOff>0</xdr:colOff>
      <xdr:row>3</xdr:row>
      <xdr:rowOff>180975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4300" y="180975"/>
          <a:ext cx="6772275" cy="571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Form 6D  Credit Calculation</a:t>
          </a:r>
        </a:p>
        <a:p>
          <a:endParaRPr lang="en-US" sz="1400" b="1">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0</xdr:rowOff>
    </xdr:from>
    <xdr:to>
      <xdr:col>10</xdr:col>
      <xdr:colOff>1</xdr:colOff>
      <xdr:row>4</xdr:row>
      <xdr:rowOff>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57176" y="190500"/>
          <a:ext cx="8477250" cy="571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Form 7A  Financing Sources</a:t>
          </a:r>
        </a:p>
        <a:p>
          <a:endParaRPr lang="en-US" sz="1400" b="1">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105845</xdr:rowOff>
    </xdr:from>
    <xdr:to>
      <xdr:col>11</xdr:col>
      <xdr:colOff>0</xdr:colOff>
      <xdr:row>3</xdr:row>
      <xdr:rowOff>349250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43417" y="105845"/>
          <a:ext cx="9196916" cy="71965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LIHTC Project Rents</a:t>
          </a:r>
        </a:p>
        <a:p>
          <a:endParaRPr lang="en-US" sz="1400" b="1">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2</xdr:rowOff>
    </xdr:from>
    <xdr:to>
      <xdr:col>13</xdr:col>
      <xdr:colOff>650875</xdr:colOff>
      <xdr:row>3</xdr:row>
      <xdr:rowOff>152400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4300" y="190502"/>
          <a:ext cx="8756650" cy="53339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a:t>
          </a:r>
          <a:endParaRPr lang="en-US" sz="1400">
            <a:effectLst/>
          </a:endParaRPr>
        </a:p>
        <a:p>
          <a:pPr algn="ctr"/>
          <a:r>
            <a:rPr lang="en-US" sz="1400" b="1" baseline="0">
              <a:solidFill>
                <a:schemeClr val="dk1"/>
              </a:solidFill>
              <a:effectLst/>
              <a:latin typeface="+mn-lt"/>
              <a:ea typeface="+mn-ea"/>
              <a:cs typeface="+mn-cs"/>
            </a:rPr>
            <a:t>Operating Pro Forma </a:t>
          </a:r>
          <a:endParaRPr lang="en-US" sz="1400">
            <a:effectLst/>
          </a:endParaRPr>
        </a:p>
        <a:p>
          <a:endParaRPr lang="en-US" sz="1100" b="0" i="0" u="none" strike="noStrike">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0</xdr:row>
      <xdr:rowOff>105845</xdr:rowOff>
    </xdr:from>
    <xdr:to>
      <xdr:col>3</xdr:col>
      <xdr:colOff>0</xdr:colOff>
      <xdr:row>1</xdr:row>
      <xdr:rowOff>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14300" y="105845"/>
          <a:ext cx="7896225" cy="72918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Summary*</a:t>
          </a:r>
        </a:p>
        <a:p>
          <a:endParaRPr lang="en-US" sz="1400" b="1">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9524</xdr:colOff>
      <xdr:row>0</xdr:row>
      <xdr:rowOff>85725</xdr:rowOff>
    </xdr:from>
    <xdr:to>
      <xdr:col>7</xdr:col>
      <xdr:colOff>9524</xdr:colOff>
      <xdr:row>5</xdr:row>
      <xdr:rowOff>152400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4299" y="85725"/>
          <a:ext cx="9820275" cy="10191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History of Project Reserves</a:t>
          </a:r>
          <a:br>
            <a:rPr lang="en-US" sz="1400" b="1">
              <a:solidFill>
                <a:schemeClr val="dk1"/>
              </a:solidFill>
              <a:effectLst/>
              <a:latin typeface="+mn-lt"/>
              <a:ea typeface="+mn-ea"/>
              <a:cs typeface="+mn-cs"/>
            </a:rPr>
          </a:br>
          <a:r>
            <a:rPr lang="en-US" sz="1200" b="1">
              <a:solidFill>
                <a:schemeClr val="dk1"/>
              </a:solidFill>
              <a:effectLst/>
              <a:latin typeface="+mn-lt"/>
              <a:ea typeface="+mn-ea"/>
              <a:cs typeface="+mn-cs"/>
            </a:rPr>
            <a:t>(Required for Related Party Transactions only)</a:t>
          </a:r>
          <a:endParaRPr lang="en-US" sz="1200" b="1">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Please complete</a:t>
          </a:r>
          <a:r>
            <a:rPr lang="en-US" sz="1100" baseline="0">
              <a:solidFill>
                <a:schemeClr val="dk1"/>
              </a:solidFill>
              <a:effectLst/>
              <a:latin typeface="+mn-lt"/>
              <a:ea typeface="+mn-ea"/>
              <a:cs typeface="+mn-cs"/>
            </a:rPr>
            <a:t> the form below to document the history of reserve deposits and expenditures since the project placed in service.  Please explain any variation in the annual deposits and provide </a:t>
          </a:r>
          <a:r>
            <a:rPr lang="en-US" sz="1100">
              <a:solidFill>
                <a:schemeClr val="dk1"/>
              </a:solidFill>
              <a:effectLst/>
              <a:latin typeface="+mn-lt"/>
              <a:ea typeface="+mn-ea"/>
              <a:cs typeface="+mn-cs"/>
            </a:rPr>
            <a:t>explanations of expenditures including any</a:t>
          </a:r>
          <a:r>
            <a:rPr lang="en-US" sz="1100" baseline="0">
              <a:solidFill>
                <a:schemeClr val="dk1"/>
              </a:solidFill>
              <a:effectLst/>
              <a:latin typeface="+mn-lt"/>
              <a:ea typeface="+mn-ea"/>
              <a:cs typeface="+mn-cs"/>
            </a:rPr>
            <a:t> capital improvements  made.  </a:t>
          </a:r>
          <a:endParaRPr lang="en-US"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STERS/Application/2014%20Application/e3_combined_funders_form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 val="ESDS-UnderTheHood"/>
    </sheetNames>
    <sheetDataSet>
      <sheetData sheetId="0">
        <row r="10">
          <cell r="C10" t="str">
            <v>Enter Sponsor Name by Overtyping Here</v>
          </cell>
        </row>
      </sheetData>
      <sheetData sheetId="1"/>
      <sheetData sheetId="2">
        <row r="10">
          <cell r="C10" t="str">
            <v xml:space="preserve">Grant </v>
          </cell>
        </row>
        <row r="11">
          <cell r="C11" t="str">
            <v>Loan</v>
          </cell>
        </row>
        <row r="16">
          <cell r="C16" t="str">
            <v>Public</v>
          </cell>
        </row>
        <row r="17">
          <cell r="C17" t="str">
            <v>Private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wshfc.org/managers/map.asp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B292"/>
  <sheetViews>
    <sheetView topLeftCell="A204" workbookViewId="0">
      <selection activeCell="B220" sqref="B220"/>
    </sheetView>
  </sheetViews>
  <sheetFormatPr defaultColWidth="9.1796875" defaultRowHeight="14.5" x14ac:dyDescent="0.35"/>
  <cols>
    <col min="1" max="1" width="42" style="63" customWidth="1"/>
    <col min="2" max="2" width="83" style="63" bestFit="1" customWidth="1"/>
    <col min="3" max="16384" width="9.1796875" style="63"/>
  </cols>
  <sheetData>
    <row r="1" spans="1:2" x14ac:dyDescent="0.35">
      <c r="A1" s="62"/>
    </row>
    <row r="2" spans="1:2" x14ac:dyDescent="0.35">
      <c r="A2" s="62" t="s">
        <v>138</v>
      </c>
      <c r="B2" s="63" t="s">
        <v>286</v>
      </c>
    </row>
    <row r="3" spans="1:2" x14ac:dyDescent="0.35">
      <c r="A3" s="63" t="s">
        <v>139</v>
      </c>
      <c r="B3" s="63" t="s">
        <v>181</v>
      </c>
    </row>
    <row r="4" spans="1:2" x14ac:dyDescent="0.35">
      <c r="B4" s="63" t="s">
        <v>140</v>
      </c>
    </row>
    <row r="5" spans="1:2" x14ac:dyDescent="0.35">
      <c r="B5" s="63" t="s">
        <v>141</v>
      </c>
    </row>
    <row r="6" spans="1:2" x14ac:dyDescent="0.35">
      <c r="A6" s="62"/>
      <c r="B6" s="63" t="s">
        <v>142</v>
      </c>
    </row>
    <row r="7" spans="1:2" x14ac:dyDescent="0.35">
      <c r="A7" s="62"/>
      <c r="B7" s="63" t="s">
        <v>143</v>
      </c>
    </row>
    <row r="8" spans="1:2" x14ac:dyDescent="0.35">
      <c r="A8" s="62"/>
      <c r="B8" s="63" t="s">
        <v>151</v>
      </c>
    </row>
    <row r="9" spans="1:2" x14ac:dyDescent="0.35">
      <c r="A9" s="62"/>
      <c r="B9" s="63" t="s">
        <v>152</v>
      </c>
    </row>
    <row r="10" spans="1:2" x14ac:dyDescent="0.35">
      <c r="A10" s="62"/>
      <c r="B10" s="63" t="s">
        <v>144</v>
      </c>
    </row>
    <row r="11" spans="1:2" x14ac:dyDescent="0.35">
      <c r="A11" s="62"/>
      <c r="B11" s="63" t="s">
        <v>145</v>
      </c>
    </row>
    <row r="12" spans="1:2" x14ac:dyDescent="0.35">
      <c r="A12" s="62"/>
      <c r="B12" s="63" t="s">
        <v>146</v>
      </c>
    </row>
    <row r="13" spans="1:2" x14ac:dyDescent="0.35">
      <c r="A13" s="62"/>
      <c r="B13" s="63" t="s">
        <v>147</v>
      </c>
    </row>
    <row r="14" spans="1:2" x14ac:dyDescent="0.35">
      <c r="A14" s="62"/>
      <c r="B14" s="63" t="s">
        <v>148</v>
      </c>
    </row>
    <row r="15" spans="1:2" x14ac:dyDescent="0.35">
      <c r="A15" s="62"/>
      <c r="B15" s="63" t="s">
        <v>149</v>
      </c>
    </row>
    <row r="16" spans="1:2" x14ac:dyDescent="0.35">
      <c r="A16" s="62"/>
      <c r="B16" s="63" t="s">
        <v>150</v>
      </c>
    </row>
    <row r="17" spans="1:2" x14ac:dyDescent="0.35">
      <c r="A17" s="62"/>
    </row>
    <row r="18" spans="1:2" x14ac:dyDescent="0.35">
      <c r="A18" s="62" t="s">
        <v>91</v>
      </c>
      <c r="B18" s="63" t="s">
        <v>10</v>
      </c>
    </row>
    <row r="19" spans="1:2" x14ac:dyDescent="0.35">
      <c r="A19" s="63" t="s">
        <v>134</v>
      </c>
      <c r="B19" s="63" t="s">
        <v>93</v>
      </c>
    </row>
    <row r="20" spans="1:2" x14ac:dyDescent="0.35">
      <c r="B20" s="63" t="s">
        <v>94</v>
      </c>
    </row>
    <row r="21" spans="1:2" x14ac:dyDescent="0.35">
      <c r="B21" s="63" t="s">
        <v>95</v>
      </c>
    </row>
    <row r="22" spans="1:2" x14ac:dyDescent="0.35">
      <c r="B22" s="63" t="s">
        <v>96</v>
      </c>
    </row>
    <row r="23" spans="1:2" x14ac:dyDescent="0.35">
      <c r="B23" s="63" t="s">
        <v>97</v>
      </c>
    </row>
    <row r="24" spans="1:2" x14ac:dyDescent="0.35">
      <c r="B24" s="63" t="s">
        <v>98</v>
      </c>
    </row>
    <row r="25" spans="1:2" x14ac:dyDescent="0.35">
      <c r="B25" s="63" t="s">
        <v>99</v>
      </c>
    </row>
    <row r="26" spans="1:2" x14ac:dyDescent="0.35">
      <c r="B26" s="63" t="s">
        <v>100</v>
      </c>
    </row>
    <row r="27" spans="1:2" x14ac:dyDescent="0.35">
      <c r="B27" s="63" t="s">
        <v>101</v>
      </c>
    </row>
    <row r="28" spans="1:2" x14ac:dyDescent="0.35">
      <c r="B28" s="63" t="s">
        <v>102</v>
      </c>
    </row>
    <row r="29" spans="1:2" x14ac:dyDescent="0.35">
      <c r="B29" s="63" t="s">
        <v>103</v>
      </c>
    </row>
    <row r="30" spans="1:2" x14ac:dyDescent="0.35">
      <c r="B30" s="63" t="s">
        <v>104</v>
      </c>
    </row>
    <row r="31" spans="1:2" x14ac:dyDescent="0.35">
      <c r="B31" s="63" t="s">
        <v>105</v>
      </c>
    </row>
    <row r="32" spans="1:2" x14ac:dyDescent="0.35">
      <c r="B32" s="63" t="s">
        <v>106</v>
      </c>
    </row>
    <row r="33" spans="1:2" x14ac:dyDescent="0.35">
      <c r="B33" s="63" t="s">
        <v>107</v>
      </c>
    </row>
    <row r="34" spans="1:2" x14ac:dyDescent="0.35">
      <c r="B34" s="63" t="s">
        <v>108</v>
      </c>
    </row>
    <row r="35" spans="1:2" x14ac:dyDescent="0.35">
      <c r="B35" s="63" t="s">
        <v>109</v>
      </c>
    </row>
    <row r="36" spans="1:2" x14ac:dyDescent="0.35">
      <c r="B36" s="63" t="s">
        <v>110</v>
      </c>
    </row>
    <row r="37" spans="1:2" x14ac:dyDescent="0.35">
      <c r="B37" s="63" t="s">
        <v>111</v>
      </c>
    </row>
    <row r="38" spans="1:2" x14ac:dyDescent="0.35">
      <c r="B38" s="63" t="s">
        <v>112</v>
      </c>
    </row>
    <row r="40" spans="1:2" x14ac:dyDescent="0.35">
      <c r="A40" s="62" t="s">
        <v>153</v>
      </c>
      <c r="B40" s="63" t="s">
        <v>287</v>
      </c>
    </row>
    <row r="41" spans="1:2" x14ac:dyDescent="0.35">
      <c r="A41" s="63" t="s">
        <v>154</v>
      </c>
      <c r="B41" s="63" t="s">
        <v>182</v>
      </c>
    </row>
    <row r="42" spans="1:2" x14ac:dyDescent="0.35">
      <c r="B42" s="63" t="s">
        <v>155</v>
      </c>
    </row>
    <row r="43" spans="1:2" x14ac:dyDescent="0.35">
      <c r="B43" s="63" t="s">
        <v>156</v>
      </c>
    </row>
    <row r="44" spans="1:2" x14ac:dyDescent="0.35">
      <c r="B44" s="63" t="s">
        <v>157</v>
      </c>
    </row>
    <row r="45" spans="1:2" x14ac:dyDescent="0.35">
      <c r="B45" s="63" t="s">
        <v>158</v>
      </c>
    </row>
    <row r="46" spans="1:2" x14ac:dyDescent="0.35">
      <c r="B46" s="63" t="s">
        <v>159</v>
      </c>
    </row>
    <row r="47" spans="1:2" x14ac:dyDescent="0.35">
      <c r="B47" s="63" t="s">
        <v>160</v>
      </c>
    </row>
    <row r="48" spans="1:2" x14ac:dyDescent="0.35">
      <c r="B48" s="63" t="s">
        <v>161</v>
      </c>
    </row>
    <row r="49" spans="2:2" x14ac:dyDescent="0.35">
      <c r="B49" s="63" t="s">
        <v>162</v>
      </c>
    </row>
    <row r="50" spans="2:2" x14ac:dyDescent="0.35">
      <c r="B50" s="63" t="s">
        <v>163</v>
      </c>
    </row>
    <row r="51" spans="2:2" x14ac:dyDescent="0.35">
      <c r="B51" s="63" t="s">
        <v>164</v>
      </c>
    </row>
    <row r="52" spans="2:2" x14ac:dyDescent="0.35">
      <c r="B52" s="63" t="s">
        <v>165</v>
      </c>
    </row>
    <row r="53" spans="2:2" x14ac:dyDescent="0.35">
      <c r="B53" s="63" t="s">
        <v>166</v>
      </c>
    </row>
    <row r="54" spans="2:2" x14ac:dyDescent="0.35">
      <c r="B54" s="63" t="s">
        <v>167</v>
      </c>
    </row>
    <row r="55" spans="2:2" x14ac:dyDescent="0.35">
      <c r="B55" s="63" t="s">
        <v>168</v>
      </c>
    </row>
    <row r="56" spans="2:2" x14ac:dyDescent="0.35">
      <c r="B56" s="63" t="s">
        <v>169</v>
      </c>
    </row>
    <row r="57" spans="2:2" x14ac:dyDescent="0.35">
      <c r="B57" s="63" t="s">
        <v>170</v>
      </c>
    </row>
    <row r="58" spans="2:2" x14ac:dyDescent="0.35">
      <c r="B58" s="63" t="s">
        <v>171</v>
      </c>
    </row>
    <row r="59" spans="2:2" x14ac:dyDescent="0.35">
      <c r="B59" s="63" t="s">
        <v>172</v>
      </c>
    </row>
    <row r="60" spans="2:2" x14ac:dyDescent="0.35">
      <c r="B60" s="63" t="s">
        <v>173</v>
      </c>
    </row>
    <row r="61" spans="2:2" x14ac:dyDescent="0.35">
      <c r="B61" s="63" t="s">
        <v>174</v>
      </c>
    </row>
    <row r="62" spans="2:2" x14ac:dyDescent="0.35">
      <c r="B62" s="63" t="s">
        <v>175</v>
      </c>
    </row>
    <row r="63" spans="2:2" x14ac:dyDescent="0.35">
      <c r="B63" s="63" t="s">
        <v>176</v>
      </c>
    </row>
    <row r="64" spans="2:2" x14ac:dyDescent="0.35">
      <c r="B64" s="63" t="s">
        <v>177</v>
      </c>
    </row>
    <row r="65" spans="1:2" x14ac:dyDescent="0.35">
      <c r="B65" s="63" t="s">
        <v>178</v>
      </c>
    </row>
    <row r="66" spans="1:2" x14ac:dyDescent="0.35">
      <c r="B66" s="63" t="s">
        <v>179</v>
      </c>
    </row>
    <row r="67" spans="1:2" x14ac:dyDescent="0.35">
      <c r="B67" s="63" t="s">
        <v>180</v>
      </c>
    </row>
    <row r="69" spans="1:2" x14ac:dyDescent="0.35">
      <c r="A69" s="62" t="s">
        <v>92</v>
      </c>
      <c r="B69" s="63" t="s">
        <v>10</v>
      </c>
    </row>
    <row r="70" spans="1:2" x14ac:dyDescent="0.35">
      <c r="A70" s="63" t="s">
        <v>133</v>
      </c>
      <c r="B70" s="63" t="s">
        <v>113</v>
      </c>
    </row>
    <row r="71" spans="1:2" x14ac:dyDescent="0.35">
      <c r="B71" s="63" t="s">
        <v>114</v>
      </c>
    </row>
    <row r="72" spans="1:2" x14ac:dyDescent="0.35">
      <c r="B72" s="63" t="s">
        <v>115</v>
      </c>
    </row>
    <row r="73" spans="1:2" x14ac:dyDescent="0.35">
      <c r="B73" s="63" t="s">
        <v>116</v>
      </c>
    </row>
    <row r="74" spans="1:2" x14ac:dyDescent="0.35">
      <c r="B74" s="63" t="s">
        <v>117</v>
      </c>
    </row>
    <row r="75" spans="1:2" x14ac:dyDescent="0.35">
      <c r="B75" s="63" t="s">
        <v>118</v>
      </c>
    </row>
    <row r="76" spans="1:2" x14ac:dyDescent="0.35">
      <c r="B76" s="63" t="s">
        <v>119</v>
      </c>
    </row>
    <row r="77" spans="1:2" x14ac:dyDescent="0.35">
      <c r="B77" s="63" t="s">
        <v>120</v>
      </c>
    </row>
    <row r="78" spans="1:2" x14ac:dyDescent="0.35">
      <c r="B78" s="63" t="s">
        <v>121</v>
      </c>
    </row>
    <row r="79" spans="1:2" x14ac:dyDescent="0.35">
      <c r="B79" s="63" t="s">
        <v>122</v>
      </c>
    </row>
    <row r="80" spans="1:2" x14ac:dyDescent="0.35">
      <c r="B80" s="63" t="s">
        <v>123</v>
      </c>
    </row>
    <row r="81" spans="1:2" x14ac:dyDescent="0.35">
      <c r="B81" s="63" t="s">
        <v>124</v>
      </c>
    </row>
    <row r="82" spans="1:2" x14ac:dyDescent="0.35">
      <c r="B82" s="63" t="s">
        <v>125</v>
      </c>
    </row>
    <row r="83" spans="1:2" x14ac:dyDescent="0.35">
      <c r="B83" s="63" t="s">
        <v>126</v>
      </c>
    </row>
    <row r="84" spans="1:2" x14ac:dyDescent="0.35">
      <c r="B84" s="63" t="s">
        <v>127</v>
      </c>
    </row>
    <row r="85" spans="1:2" x14ac:dyDescent="0.35">
      <c r="B85" s="63" t="s">
        <v>128</v>
      </c>
    </row>
    <row r="86" spans="1:2" x14ac:dyDescent="0.35">
      <c r="B86" s="63" t="s">
        <v>129</v>
      </c>
    </row>
    <row r="87" spans="1:2" x14ac:dyDescent="0.35">
      <c r="B87" s="63" t="s">
        <v>130</v>
      </c>
    </row>
    <row r="88" spans="1:2" x14ac:dyDescent="0.35">
      <c r="B88" s="63" t="s">
        <v>131</v>
      </c>
    </row>
    <row r="89" spans="1:2" x14ac:dyDescent="0.35">
      <c r="B89" s="63" t="s">
        <v>132</v>
      </c>
    </row>
    <row r="91" spans="1:2" x14ac:dyDescent="0.35">
      <c r="A91" s="62" t="s">
        <v>135</v>
      </c>
      <c r="B91" s="64">
        <v>0</v>
      </c>
    </row>
    <row r="92" spans="1:2" x14ac:dyDescent="0.35">
      <c r="A92" s="63" t="s">
        <v>136</v>
      </c>
      <c r="B92" s="64">
        <v>0.1</v>
      </c>
    </row>
    <row r="93" spans="1:2" x14ac:dyDescent="0.35">
      <c r="B93" s="64">
        <v>0.2</v>
      </c>
    </row>
    <row r="94" spans="1:2" x14ac:dyDescent="0.35">
      <c r="B94" s="64">
        <v>0.25</v>
      </c>
    </row>
    <row r="95" spans="1:2" x14ac:dyDescent="0.35">
      <c r="B95" s="64">
        <v>0.3</v>
      </c>
    </row>
    <row r="96" spans="1:2" x14ac:dyDescent="0.35">
      <c r="B96" s="64">
        <v>0.4</v>
      </c>
    </row>
    <row r="97" spans="1:2" x14ac:dyDescent="0.35">
      <c r="B97" s="64">
        <v>0.5</v>
      </c>
    </row>
    <row r="98" spans="1:2" x14ac:dyDescent="0.35">
      <c r="B98" s="64">
        <v>0.6</v>
      </c>
    </row>
    <row r="99" spans="1:2" x14ac:dyDescent="0.35">
      <c r="B99" s="64">
        <v>0.75</v>
      </c>
    </row>
    <row r="100" spans="1:2" x14ac:dyDescent="0.35">
      <c r="B100" s="64">
        <v>1</v>
      </c>
    </row>
    <row r="102" spans="1:2" x14ac:dyDescent="0.35">
      <c r="A102" s="62" t="s">
        <v>11</v>
      </c>
      <c r="B102" s="63" t="s">
        <v>2</v>
      </c>
    </row>
    <row r="103" spans="1:2" x14ac:dyDescent="0.35">
      <c r="B103" s="65" t="s">
        <v>12</v>
      </c>
    </row>
    <row r="104" spans="1:2" x14ac:dyDescent="0.35">
      <c r="B104" s="65" t="s">
        <v>13</v>
      </c>
    </row>
    <row r="105" spans="1:2" x14ac:dyDescent="0.35">
      <c r="B105" s="65" t="s">
        <v>14</v>
      </c>
    </row>
    <row r="106" spans="1:2" x14ac:dyDescent="0.35">
      <c r="B106" s="65" t="s">
        <v>15</v>
      </c>
    </row>
    <row r="107" spans="1:2" x14ac:dyDescent="0.35">
      <c r="B107" s="65" t="s">
        <v>16</v>
      </c>
    </row>
    <row r="108" spans="1:2" x14ac:dyDescent="0.35">
      <c r="B108" s="65" t="s">
        <v>17</v>
      </c>
    </row>
    <row r="109" spans="1:2" x14ac:dyDescent="0.35">
      <c r="B109" s="65" t="s">
        <v>18</v>
      </c>
    </row>
    <row r="110" spans="1:2" x14ac:dyDescent="0.35">
      <c r="B110" s="65" t="s">
        <v>19</v>
      </c>
    </row>
    <row r="111" spans="1:2" x14ac:dyDescent="0.35">
      <c r="B111" s="65" t="s">
        <v>20</v>
      </c>
    </row>
    <row r="112" spans="1:2" x14ac:dyDescent="0.35">
      <c r="B112" s="65" t="s">
        <v>21</v>
      </c>
    </row>
    <row r="113" spans="1:2" x14ac:dyDescent="0.35">
      <c r="B113" s="65" t="s">
        <v>22</v>
      </c>
    </row>
    <row r="114" spans="1:2" x14ac:dyDescent="0.35">
      <c r="B114" s="65" t="s">
        <v>23</v>
      </c>
    </row>
    <row r="115" spans="1:2" x14ac:dyDescent="0.35">
      <c r="B115" s="65" t="s">
        <v>24</v>
      </c>
    </row>
    <row r="116" spans="1:2" x14ac:dyDescent="0.35">
      <c r="B116" s="65" t="s">
        <v>25</v>
      </c>
    </row>
    <row r="117" spans="1:2" x14ac:dyDescent="0.35">
      <c r="B117" s="65" t="s">
        <v>26</v>
      </c>
    </row>
    <row r="118" spans="1:2" x14ac:dyDescent="0.35">
      <c r="B118" s="65" t="s">
        <v>27</v>
      </c>
    </row>
    <row r="119" spans="1:2" x14ac:dyDescent="0.35">
      <c r="B119" s="65" t="s">
        <v>28</v>
      </c>
    </row>
    <row r="120" spans="1:2" x14ac:dyDescent="0.35">
      <c r="B120" s="65" t="s">
        <v>29</v>
      </c>
    </row>
    <row r="121" spans="1:2" x14ac:dyDescent="0.35">
      <c r="B121" s="65" t="s">
        <v>30</v>
      </c>
    </row>
    <row r="122" spans="1:2" x14ac:dyDescent="0.35">
      <c r="B122" s="65" t="s">
        <v>31</v>
      </c>
    </row>
    <row r="123" spans="1:2" x14ac:dyDescent="0.35">
      <c r="B123" s="65" t="s">
        <v>81</v>
      </c>
    </row>
    <row r="124" spans="1:2" x14ac:dyDescent="0.35">
      <c r="B124" s="65" t="s">
        <v>32</v>
      </c>
    </row>
    <row r="126" spans="1:2" x14ac:dyDescent="0.35">
      <c r="A126" s="65" t="s">
        <v>137</v>
      </c>
      <c r="B126" s="65" t="s">
        <v>2</v>
      </c>
    </row>
    <row r="127" spans="1:2" x14ac:dyDescent="0.35">
      <c r="A127" s="65"/>
      <c r="B127" s="66" t="s">
        <v>290</v>
      </c>
    </row>
    <row r="128" spans="1:2" x14ac:dyDescent="0.35">
      <c r="A128" s="65"/>
      <c r="B128" s="66"/>
    </row>
    <row r="129" spans="1:2" x14ac:dyDescent="0.35">
      <c r="A129" s="65"/>
      <c r="B129" s="65"/>
    </row>
    <row r="130" spans="1:2" x14ac:dyDescent="0.35">
      <c r="A130" s="65" t="s">
        <v>33</v>
      </c>
      <c r="B130" s="65" t="s">
        <v>2</v>
      </c>
    </row>
    <row r="131" spans="1:2" x14ac:dyDescent="0.35">
      <c r="A131" s="65"/>
      <c r="B131" s="65" t="s">
        <v>288</v>
      </c>
    </row>
    <row r="132" spans="1:2" x14ac:dyDescent="0.35">
      <c r="A132" s="65"/>
      <c r="B132" s="66" t="s">
        <v>289</v>
      </c>
    </row>
    <row r="133" spans="1:2" x14ac:dyDescent="0.35">
      <c r="A133" s="65"/>
      <c r="B133" s="66" t="s">
        <v>291</v>
      </c>
    </row>
    <row r="134" spans="1:2" x14ac:dyDescent="0.35">
      <c r="A134" s="65"/>
      <c r="B134" s="66" t="s">
        <v>292</v>
      </c>
    </row>
    <row r="135" spans="1:2" x14ac:dyDescent="0.35">
      <c r="A135" s="65"/>
      <c r="B135" s="66" t="s">
        <v>293</v>
      </c>
    </row>
    <row r="136" spans="1:2" x14ac:dyDescent="0.35">
      <c r="A136" s="65"/>
      <c r="B136" s="67" t="s">
        <v>294</v>
      </c>
    </row>
    <row r="137" spans="1:2" x14ac:dyDescent="0.35">
      <c r="A137" s="65"/>
      <c r="B137" s="67" t="s">
        <v>295</v>
      </c>
    </row>
    <row r="138" spans="1:2" x14ac:dyDescent="0.35">
      <c r="A138" s="65"/>
      <c r="B138" s="67" t="s">
        <v>296</v>
      </c>
    </row>
    <row r="139" spans="1:2" x14ac:dyDescent="0.35">
      <c r="A139" s="65"/>
      <c r="B139" s="65"/>
    </row>
    <row r="140" spans="1:2" x14ac:dyDescent="0.35">
      <c r="A140" s="65" t="s">
        <v>183</v>
      </c>
      <c r="B140" s="65" t="s">
        <v>301</v>
      </c>
    </row>
    <row r="141" spans="1:2" x14ac:dyDescent="0.35">
      <c r="A141" s="65" t="s">
        <v>190</v>
      </c>
      <c r="B141" s="65" t="s">
        <v>83</v>
      </c>
    </row>
    <row r="142" spans="1:2" x14ac:dyDescent="0.35">
      <c r="B142" s="65" t="s">
        <v>184</v>
      </c>
    </row>
    <row r="143" spans="1:2" x14ac:dyDescent="0.35">
      <c r="A143" s="65"/>
      <c r="B143" s="65" t="s">
        <v>185</v>
      </c>
    </row>
    <row r="144" spans="1:2" x14ac:dyDescent="0.35">
      <c r="A144" s="65"/>
      <c r="B144" s="65" t="s">
        <v>186</v>
      </c>
    </row>
    <row r="145" spans="1:2" x14ac:dyDescent="0.35">
      <c r="A145" s="65"/>
      <c r="B145" s="65" t="s">
        <v>187</v>
      </c>
    </row>
    <row r="146" spans="1:2" x14ac:dyDescent="0.35">
      <c r="A146" s="65"/>
      <c r="B146" s="65" t="s">
        <v>188</v>
      </c>
    </row>
    <row r="147" spans="1:2" x14ac:dyDescent="0.35">
      <c r="A147" s="65"/>
      <c r="B147" s="65" t="s">
        <v>189</v>
      </c>
    </row>
    <row r="148" spans="1:2" x14ac:dyDescent="0.35">
      <c r="A148" s="65"/>
    </row>
    <row r="149" spans="1:2" x14ac:dyDescent="0.35">
      <c r="A149" s="65" t="s">
        <v>191</v>
      </c>
      <c r="B149" s="63" t="s">
        <v>302</v>
      </c>
    </row>
    <row r="150" spans="1:2" x14ac:dyDescent="0.35">
      <c r="A150" s="65" t="s">
        <v>192</v>
      </c>
      <c r="B150" s="67" t="s">
        <v>193</v>
      </c>
    </row>
    <row r="151" spans="1:2" x14ac:dyDescent="0.35">
      <c r="B151" s="67" t="s">
        <v>194</v>
      </c>
    </row>
    <row r="152" spans="1:2" x14ac:dyDescent="0.35">
      <c r="A152" s="65"/>
      <c r="B152" s="67">
        <v>2060</v>
      </c>
    </row>
    <row r="153" spans="1:2" x14ac:dyDescent="0.35">
      <c r="A153" s="65"/>
      <c r="B153" s="67">
        <v>2163</v>
      </c>
    </row>
    <row r="154" spans="1:2" x14ac:dyDescent="0.35">
      <c r="A154" s="65"/>
      <c r="B154" s="67" t="s">
        <v>195</v>
      </c>
    </row>
    <row r="155" spans="1:2" x14ac:dyDescent="0.35">
      <c r="A155" s="65"/>
      <c r="B155" s="65" t="s">
        <v>196</v>
      </c>
    </row>
    <row r="156" spans="1:2" x14ac:dyDescent="0.35">
      <c r="A156" s="65"/>
      <c r="B156" s="65" t="s">
        <v>197</v>
      </c>
    </row>
    <row r="157" spans="1:2" x14ac:dyDescent="0.35">
      <c r="A157" s="65"/>
      <c r="B157" s="65" t="s">
        <v>198</v>
      </c>
    </row>
    <row r="158" spans="1:2" x14ac:dyDescent="0.35">
      <c r="A158" s="65"/>
      <c r="B158" s="65" t="s">
        <v>199</v>
      </c>
    </row>
    <row r="159" spans="1:2" x14ac:dyDescent="0.35">
      <c r="A159" s="65"/>
      <c r="B159" s="65" t="s">
        <v>200</v>
      </c>
    </row>
    <row r="160" spans="1:2" x14ac:dyDescent="0.35">
      <c r="A160" s="65"/>
      <c r="B160" s="65" t="s">
        <v>205</v>
      </c>
    </row>
    <row r="161" spans="1:2" x14ac:dyDescent="0.35">
      <c r="A161" s="65"/>
      <c r="B161" s="65" t="s">
        <v>201</v>
      </c>
    </row>
    <row r="162" spans="1:2" x14ac:dyDescent="0.35">
      <c r="A162" s="65"/>
      <c r="B162" s="65"/>
    </row>
    <row r="163" spans="1:2" x14ac:dyDescent="0.35">
      <c r="A163" s="65" t="s">
        <v>202</v>
      </c>
      <c r="B163" s="65" t="s">
        <v>302</v>
      </c>
    </row>
    <row r="164" spans="1:2" x14ac:dyDescent="0.35">
      <c r="A164" s="65" t="s">
        <v>203</v>
      </c>
      <c r="B164" s="65" t="s">
        <v>204</v>
      </c>
    </row>
    <row r="165" spans="1:2" x14ac:dyDescent="0.35">
      <c r="B165" s="65" t="s">
        <v>206</v>
      </c>
    </row>
    <row r="166" spans="1:2" x14ac:dyDescent="0.35">
      <c r="A166" s="65"/>
      <c r="B166" s="65" t="s">
        <v>195</v>
      </c>
    </row>
    <row r="167" spans="1:2" x14ac:dyDescent="0.35">
      <c r="A167" s="65"/>
      <c r="B167" s="65" t="s">
        <v>207</v>
      </c>
    </row>
    <row r="168" spans="1:2" x14ac:dyDescent="0.35">
      <c r="A168" s="65"/>
      <c r="B168" s="65" t="s">
        <v>208</v>
      </c>
    </row>
    <row r="169" spans="1:2" x14ac:dyDescent="0.35">
      <c r="A169" s="65"/>
      <c r="B169" s="65" t="s">
        <v>209</v>
      </c>
    </row>
    <row r="170" spans="1:2" x14ac:dyDescent="0.35">
      <c r="A170" s="65"/>
      <c r="B170" s="65"/>
    </row>
    <row r="171" spans="1:2" x14ac:dyDescent="0.35">
      <c r="A171" s="65" t="s">
        <v>210</v>
      </c>
      <c r="B171" s="63" t="s">
        <v>10</v>
      </c>
    </row>
    <row r="172" spans="1:2" x14ac:dyDescent="0.35">
      <c r="A172" s="65" t="s">
        <v>214</v>
      </c>
      <c r="B172" s="67" t="s">
        <v>211</v>
      </c>
    </row>
    <row r="173" spans="1:2" x14ac:dyDescent="0.35">
      <c r="A173" s="65"/>
      <c r="B173" s="67" t="s">
        <v>215</v>
      </c>
    </row>
    <row r="174" spans="1:2" x14ac:dyDescent="0.35">
      <c r="A174" s="65"/>
      <c r="B174" s="67" t="s">
        <v>212</v>
      </c>
    </row>
    <row r="175" spans="1:2" x14ac:dyDescent="0.35">
      <c r="A175" s="65"/>
      <c r="B175" s="67" t="s">
        <v>216</v>
      </c>
    </row>
    <row r="176" spans="1:2" x14ac:dyDescent="0.35">
      <c r="A176" s="65"/>
      <c r="B176" s="67" t="s">
        <v>213</v>
      </c>
    </row>
    <row r="177" spans="1:2" x14ac:dyDescent="0.35">
      <c r="A177" s="65"/>
      <c r="B177" s="65" t="s">
        <v>300</v>
      </c>
    </row>
    <row r="178" spans="1:2" x14ac:dyDescent="0.35">
      <c r="A178" s="65"/>
      <c r="B178" s="65"/>
    </row>
    <row r="179" spans="1:2" x14ac:dyDescent="0.35">
      <c r="A179" s="65" t="s">
        <v>303</v>
      </c>
      <c r="B179" s="65" t="s">
        <v>304</v>
      </c>
    </row>
    <row r="180" spans="1:2" x14ac:dyDescent="0.35">
      <c r="A180" s="65" t="s">
        <v>307</v>
      </c>
      <c r="B180" s="65" t="s">
        <v>305</v>
      </c>
    </row>
    <row r="181" spans="1:2" x14ac:dyDescent="0.35">
      <c r="A181" s="65"/>
      <c r="B181" s="65" t="s">
        <v>306</v>
      </c>
    </row>
    <row r="182" spans="1:2" x14ac:dyDescent="0.35">
      <c r="A182" s="65"/>
      <c r="B182" s="65"/>
    </row>
    <row r="183" spans="1:2" x14ac:dyDescent="0.35">
      <c r="A183" s="65" t="s">
        <v>325</v>
      </c>
      <c r="B183" s="63" t="s">
        <v>329</v>
      </c>
    </row>
    <row r="184" spans="1:2" x14ac:dyDescent="0.35">
      <c r="A184" s="65"/>
      <c r="B184" s="65" t="s">
        <v>326</v>
      </c>
    </row>
    <row r="185" spans="1:2" x14ac:dyDescent="0.35">
      <c r="A185" s="65"/>
      <c r="B185" s="65" t="s">
        <v>327</v>
      </c>
    </row>
    <row r="186" spans="1:2" x14ac:dyDescent="0.35">
      <c r="A186" s="65"/>
      <c r="B186" s="65" t="s">
        <v>328</v>
      </c>
    </row>
    <row r="187" spans="1:2" x14ac:dyDescent="0.35">
      <c r="A187" s="65"/>
      <c r="B187" s="68"/>
    </row>
    <row r="188" spans="1:2" x14ac:dyDescent="0.35">
      <c r="A188" s="65"/>
      <c r="B188" s="65"/>
    </row>
    <row r="189" spans="1:2" x14ac:dyDescent="0.35">
      <c r="A189" s="65" t="s">
        <v>3</v>
      </c>
      <c r="B189" s="65" t="s">
        <v>217</v>
      </c>
    </row>
    <row r="190" spans="1:2" x14ac:dyDescent="0.35">
      <c r="A190" s="65"/>
      <c r="B190" s="65" t="s">
        <v>218</v>
      </c>
    </row>
    <row r="191" spans="1:2" x14ac:dyDescent="0.35">
      <c r="A191" s="65"/>
      <c r="B191" s="65" t="s">
        <v>219</v>
      </c>
    </row>
    <row r="192" spans="1:2" x14ac:dyDescent="0.35">
      <c r="A192" s="65"/>
      <c r="B192" s="65" t="s">
        <v>220</v>
      </c>
    </row>
    <row r="193" spans="1:2" x14ac:dyDescent="0.35">
      <c r="A193" s="65"/>
      <c r="B193" s="65" t="s">
        <v>221</v>
      </c>
    </row>
    <row r="194" spans="1:2" x14ac:dyDescent="0.35">
      <c r="A194" s="65"/>
      <c r="B194" s="65" t="s">
        <v>222</v>
      </c>
    </row>
    <row r="195" spans="1:2" x14ac:dyDescent="0.35">
      <c r="A195" s="65"/>
      <c r="B195" s="65"/>
    </row>
    <row r="196" spans="1:2" x14ac:dyDescent="0.35">
      <c r="A196" s="65"/>
      <c r="B196" s="65"/>
    </row>
    <row r="197" spans="1:2" x14ac:dyDescent="0.35">
      <c r="A197" s="65" t="s">
        <v>4</v>
      </c>
      <c r="B197" s="65" t="s">
        <v>223</v>
      </c>
    </row>
    <row r="198" spans="1:2" x14ac:dyDescent="0.35">
      <c r="A198" s="65"/>
      <c r="B198" s="65" t="s">
        <v>224</v>
      </c>
    </row>
    <row r="199" spans="1:2" x14ac:dyDescent="0.35">
      <c r="A199" s="65"/>
      <c r="B199" s="65" t="s">
        <v>298</v>
      </c>
    </row>
    <row r="200" spans="1:2" x14ac:dyDescent="0.35">
      <c r="A200" s="65"/>
      <c r="B200" s="65"/>
    </row>
    <row r="201" spans="1:2" x14ac:dyDescent="0.35">
      <c r="A201" s="65" t="s">
        <v>225</v>
      </c>
      <c r="B201" s="65" t="s">
        <v>308</v>
      </c>
    </row>
    <row r="202" spans="1:2" x14ac:dyDescent="0.35">
      <c r="A202" s="65" t="s">
        <v>226</v>
      </c>
      <c r="B202" s="65" t="s">
        <v>309</v>
      </c>
    </row>
    <row r="203" spans="1:2" x14ac:dyDescent="0.35">
      <c r="A203" s="65"/>
      <c r="B203" s="65" t="s">
        <v>310</v>
      </c>
    </row>
    <row r="204" spans="1:2" x14ac:dyDescent="0.35">
      <c r="A204" s="65"/>
      <c r="B204" s="65" t="s">
        <v>311</v>
      </c>
    </row>
    <row r="205" spans="1:2" x14ac:dyDescent="0.35">
      <c r="A205" s="65"/>
      <c r="B205" s="65" t="s">
        <v>312</v>
      </c>
    </row>
    <row r="206" spans="1:2" x14ac:dyDescent="0.35">
      <c r="A206" s="65"/>
      <c r="B206" s="65" t="s">
        <v>313</v>
      </c>
    </row>
    <row r="207" spans="1:2" x14ac:dyDescent="0.35">
      <c r="A207" s="65"/>
      <c r="B207" s="65" t="s">
        <v>321</v>
      </c>
    </row>
    <row r="208" spans="1:2" x14ac:dyDescent="0.35">
      <c r="A208" s="65"/>
      <c r="B208" s="65" t="s">
        <v>314</v>
      </c>
    </row>
    <row r="209" spans="1:2" x14ac:dyDescent="0.35">
      <c r="A209" s="65"/>
      <c r="B209" s="65" t="s">
        <v>315</v>
      </c>
    </row>
    <row r="210" spans="1:2" x14ac:dyDescent="0.35">
      <c r="A210" s="65"/>
      <c r="B210" s="65" t="s">
        <v>316</v>
      </c>
    </row>
    <row r="211" spans="1:2" x14ac:dyDescent="0.35">
      <c r="A211" s="65"/>
      <c r="B211" s="65" t="s">
        <v>317</v>
      </c>
    </row>
    <row r="212" spans="1:2" x14ac:dyDescent="0.35">
      <c r="A212" s="65"/>
      <c r="B212" s="65" t="s">
        <v>318</v>
      </c>
    </row>
    <row r="213" spans="1:2" x14ac:dyDescent="0.35">
      <c r="A213" s="65"/>
      <c r="B213" s="65" t="s">
        <v>319</v>
      </c>
    </row>
    <row r="214" spans="1:2" x14ac:dyDescent="0.35">
      <c r="A214" s="65"/>
      <c r="B214" s="65" t="s">
        <v>320</v>
      </c>
    </row>
    <row r="215" spans="1:2" x14ac:dyDescent="0.35">
      <c r="A215" s="65"/>
      <c r="B215" s="65"/>
    </row>
    <row r="216" spans="1:2" x14ac:dyDescent="0.35">
      <c r="A216" s="65" t="s">
        <v>228</v>
      </c>
      <c r="B216" s="63" t="s">
        <v>2</v>
      </c>
    </row>
    <row r="217" spans="1:2" x14ac:dyDescent="0.35">
      <c r="A217" s="65" t="s">
        <v>229</v>
      </c>
      <c r="B217" s="65" t="s">
        <v>357</v>
      </c>
    </row>
    <row r="218" spans="1:2" x14ac:dyDescent="0.35">
      <c r="A218" s="65"/>
      <c r="B218" s="65" t="s">
        <v>356</v>
      </c>
    </row>
    <row r="219" spans="1:2" x14ac:dyDescent="0.35">
      <c r="A219" s="65"/>
      <c r="B219" s="65" t="s">
        <v>358</v>
      </c>
    </row>
    <row r="220" spans="1:2" x14ac:dyDescent="0.35">
      <c r="A220" s="65"/>
      <c r="B220" s="65"/>
    </row>
    <row r="221" spans="1:2" x14ac:dyDescent="0.35">
      <c r="A221" s="65" t="s">
        <v>330</v>
      </c>
      <c r="B221" s="65" t="s">
        <v>299</v>
      </c>
    </row>
    <row r="222" spans="1:2" x14ac:dyDescent="0.35">
      <c r="A222" s="65" t="s">
        <v>230</v>
      </c>
      <c r="B222" s="65" t="s">
        <v>231</v>
      </c>
    </row>
    <row r="223" spans="1:2" x14ac:dyDescent="0.35">
      <c r="A223" s="65"/>
      <c r="B223" s="65" t="s">
        <v>189</v>
      </c>
    </row>
    <row r="224" spans="1:2" x14ac:dyDescent="0.35">
      <c r="A224" s="65"/>
      <c r="B224" s="65"/>
    </row>
    <row r="225" spans="1:2" x14ac:dyDescent="0.35">
      <c r="A225" s="65" t="s">
        <v>332</v>
      </c>
      <c r="B225" s="65" t="s">
        <v>331</v>
      </c>
    </row>
    <row r="226" spans="1:2" x14ac:dyDescent="0.35">
      <c r="A226" s="65" t="s">
        <v>333</v>
      </c>
      <c r="B226" s="65" t="s">
        <v>231</v>
      </c>
    </row>
    <row r="227" spans="1:2" x14ac:dyDescent="0.35">
      <c r="A227" s="65"/>
      <c r="B227" s="65" t="s">
        <v>189</v>
      </c>
    </row>
    <row r="228" spans="1:2" x14ac:dyDescent="0.35">
      <c r="A228" s="65"/>
      <c r="B228" s="65"/>
    </row>
    <row r="229" spans="1:2" x14ac:dyDescent="0.35">
      <c r="A229" s="65" t="s">
        <v>233</v>
      </c>
      <c r="B229" s="65" t="s">
        <v>297</v>
      </c>
    </row>
    <row r="230" spans="1:2" x14ac:dyDescent="0.35">
      <c r="A230" s="65" t="s">
        <v>234</v>
      </c>
      <c r="B230" s="65" t="s">
        <v>232</v>
      </c>
    </row>
    <row r="231" spans="1:2" x14ac:dyDescent="0.35">
      <c r="B231" s="65" t="s">
        <v>322</v>
      </c>
    </row>
    <row r="232" spans="1:2" x14ac:dyDescent="0.35">
      <c r="A232" s="65"/>
      <c r="B232" s="63" t="s">
        <v>323</v>
      </c>
    </row>
    <row r="233" spans="1:2" x14ac:dyDescent="0.35">
      <c r="A233" s="65"/>
      <c r="B233" s="63" t="s">
        <v>282</v>
      </c>
    </row>
    <row r="234" spans="1:2" x14ac:dyDescent="0.35">
      <c r="A234" s="65"/>
      <c r="B234" s="65"/>
    </row>
    <row r="235" spans="1:2" x14ac:dyDescent="0.35">
      <c r="A235" s="65" t="s">
        <v>233</v>
      </c>
      <c r="B235" s="65" t="s">
        <v>324</v>
      </c>
    </row>
    <row r="236" spans="1:2" x14ac:dyDescent="0.35">
      <c r="A236" s="65" t="s">
        <v>235</v>
      </c>
      <c r="B236" s="65" t="s">
        <v>240</v>
      </c>
    </row>
    <row r="237" spans="1:2" x14ac:dyDescent="0.35">
      <c r="B237" s="65" t="s">
        <v>279</v>
      </c>
    </row>
    <row r="238" spans="1:2" x14ac:dyDescent="0.35">
      <c r="A238" s="65"/>
      <c r="B238" s="65" t="s">
        <v>241</v>
      </c>
    </row>
    <row r="239" spans="1:2" x14ac:dyDescent="0.35">
      <c r="A239" s="65"/>
      <c r="B239" s="65" t="s">
        <v>242</v>
      </c>
    </row>
    <row r="240" spans="1:2" x14ac:dyDescent="0.35">
      <c r="A240" s="65"/>
      <c r="B240" s="65" t="s">
        <v>248</v>
      </c>
    </row>
    <row r="241" spans="1:2" x14ac:dyDescent="0.35">
      <c r="A241" s="65"/>
      <c r="B241" s="65" t="s">
        <v>281</v>
      </c>
    </row>
    <row r="242" spans="1:2" x14ac:dyDescent="0.35">
      <c r="A242" s="65"/>
      <c r="B242" s="65" t="s">
        <v>227</v>
      </c>
    </row>
    <row r="243" spans="1:2" x14ac:dyDescent="0.35">
      <c r="A243" s="65"/>
      <c r="B243" s="65" t="s">
        <v>256</v>
      </c>
    </row>
    <row r="244" spans="1:2" x14ac:dyDescent="0.35">
      <c r="A244" s="65"/>
      <c r="B244" s="65" t="s">
        <v>274</v>
      </c>
    </row>
    <row r="245" spans="1:2" x14ac:dyDescent="0.35">
      <c r="A245" s="65"/>
      <c r="B245" s="65" t="s">
        <v>264</v>
      </c>
    </row>
    <row r="246" spans="1:2" x14ac:dyDescent="0.35">
      <c r="A246" s="65"/>
      <c r="B246" s="65" t="s">
        <v>271</v>
      </c>
    </row>
    <row r="247" spans="1:2" x14ac:dyDescent="0.35">
      <c r="A247" s="65"/>
      <c r="B247" s="65" t="s">
        <v>277</v>
      </c>
    </row>
    <row r="248" spans="1:2" x14ac:dyDescent="0.35">
      <c r="A248" s="65"/>
      <c r="B248" s="65" t="s">
        <v>236</v>
      </c>
    </row>
    <row r="249" spans="1:2" x14ac:dyDescent="0.35">
      <c r="A249" s="65"/>
      <c r="B249" s="65" t="s">
        <v>246</v>
      </c>
    </row>
    <row r="250" spans="1:2" x14ac:dyDescent="0.35">
      <c r="A250" s="65"/>
      <c r="B250" s="65" t="s">
        <v>255</v>
      </c>
    </row>
    <row r="251" spans="1:2" x14ac:dyDescent="0.35">
      <c r="A251" s="65"/>
      <c r="B251" s="65" t="s">
        <v>243</v>
      </c>
    </row>
    <row r="252" spans="1:2" x14ac:dyDescent="0.35">
      <c r="A252" s="65"/>
      <c r="B252" s="65" t="s">
        <v>252</v>
      </c>
    </row>
    <row r="253" spans="1:2" x14ac:dyDescent="0.35">
      <c r="A253" s="65"/>
      <c r="B253" s="65" t="s">
        <v>253</v>
      </c>
    </row>
    <row r="254" spans="1:2" x14ac:dyDescent="0.35">
      <c r="A254" s="65"/>
      <c r="B254" s="65" t="s">
        <v>261</v>
      </c>
    </row>
    <row r="255" spans="1:2" x14ac:dyDescent="0.35">
      <c r="A255" s="65"/>
      <c r="B255" s="65" t="s">
        <v>249</v>
      </c>
    </row>
    <row r="256" spans="1:2" x14ac:dyDescent="0.35">
      <c r="A256" s="65"/>
      <c r="B256" s="65" t="s">
        <v>263</v>
      </c>
    </row>
    <row r="257" spans="1:2" x14ac:dyDescent="0.35">
      <c r="A257" s="65"/>
      <c r="B257" s="65" t="s">
        <v>258</v>
      </c>
    </row>
    <row r="258" spans="1:2" x14ac:dyDescent="0.35">
      <c r="A258" s="65"/>
      <c r="B258" s="65" t="s">
        <v>259</v>
      </c>
    </row>
    <row r="259" spans="1:2" x14ac:dyDescent="0.35">
      <c r="A259" s="65"/>
      <c r="B259" s="65" t="s">
        <v>239</v>
      </c>
    </row>
    <row r="260" spans="1:2" x14ac:dyDescent="0.35">
      <c r="A260" s="65"/>
      <c r="B260" s="65" t="s">
        <v>276</v>
      </c>
    </row>
    <row r="261" spans="1:2" x14ac:dyDescent="0.35">
      <c r="A261" s="65"/>
      <c r="B261" s="65" t="s">
        <v>254</v>
      </c>
    </row>
    <row r="262" spans="1:2" x14ac:dyDescent="0.35">
      <c r="A262" s="65"/>
      <c r="B262" s="65" t="s">
        <v>275</v>
      </c>
    </row>
    <row r="263" spans="1:2" x14ac:dyDescent="0.35">
      <c r="A263" s="65"/>
      <c r="B263" s="65" t="s">
        <v>238</v>
      </c>
    </row>
    <row r="264" spans="1:2" x14ac:dyDescent="0.35">
      <c r="A264" s="65"/>
      <c r="B264" s="65" t="s">
        <v>245</v>
      </c>
    </row>
    <row r="265" spans="1:2" x14ac:dyDescent="0.35">
      <c r="A265" s="65"/>
      <c r="B265" s="65" t="s">
        <v>244</v>
      </c>
    </row>
    <row r="266" spans="1:2" x14ac:dyDescent="0.35">
      <c r="A266" s="65"/>
      <c r="B266" s="65" t="s">
        <v>266</v>
      </c>
    </row>
    <row r="267" spans="1:2" x14ac:dyDescent="0.35">
      <c r="A267" s="65"/>
      <c r="B267" s="65" t="s">
        <v>260</v>
      </c>
    </row>
    <row r="268" spans="1:2" x14ac:dyDescent="0.35">
      <c r="A268" s="65"/>
      <c r="B268" s="65" t="s">
        <v>273</v>
      </c>
    </row>
    <row r="269" spans="1:2" x14ac:dyDescent="0.35">
      <c r="A269" s="65"/>
      <c r="B269" s="65" t="s">
        <v>268</v>
      </c>
    </row>
    <row r="270" spans="1:2" x14ac:dyDescent="0.35">
      <c r="A270" s="65"/>
      <c r="B270" s="65" t="s">
        <v>262</v>
      </c>
    </row>
    <row r="271" spans="1:2" x14ac:dyDescent="0.35">
      <c r="A271" s="65"/>
      <c r="B271" s="65" t="s">
        <v>257</v>
      </c>
    </row>
    <row r="272" spans="1:2" x14ac:dyDescent="0.35">
      <c r="A272" s="65"/>
      <c r="B272" s="65" t="s">
        <v>278</v>
      </c>
    </row>
    <row r="273" spans="1:2" x14ac:dyDescent="0.35">
      <c r="A273" s="65"/>
      <c r="B273" s="65" t="s">
        <v>250</v>
      </c>
    </row>
    <row r="274" spans="1:2" x14ac:dyDescent="0.35">
      <c r="A274" s="65"/>
      <c r="B274" s="65" t="s">
        <v>175</v>
      </c>
    </row>
    <row r="275" spans="1:2" x14ac:dyDescent="0.35">
      <c r="A275" s="65"/>
      <c r="B275" s="65" t="s">
        <v>247</v>
      </c>
    </row>
    <row r="276" spans="1:2" x14ac:dyDescent="0.35">
      <c r="A276" s="65"/>
      <c r="B276" s="65" t="s">
        <v>251</v>
      </c>
    </row>
    <row r="277" spans="1:2" x14ac:dyDescent="0.35">
      <c r="A277" s="65"/>
      <c r="B277" s="65" t="s">
        <v>280</v>
      </c>
    </row>
    <row r="278" spans="1:2" x14ac:dyDescent="0.35">
      <c r="A278" s="65"/>
      <c r="B278" s="65" t="s">
        <v>272</v>
      </c>
    </row>
    <row r="279" spans="1:2" x14ac:dyDescent="0.35">
      <c r="A279" s="65"/>
      <c r="B279" s="65" t="s">
        <v>267</v>
      </c>
    </row>
    <row r="280" spans="1:2" x14ac:dyDescent="0.35">
      <c r="A280" s="65"/>
      <c r="B280" s="65" t="s">
        <v>269</v>
      </c>
    </row>
    <row r="281" spans="1:2" x14ac:dyDescent="0.35">
      <c r="A281" s="65"/>
      <c r="B281" s="65" t="s">
        <v>237</v>
      </c>
    </row>
    <row r="282" spans="1:2" x14ac:dyDescent="0.35">
      <c r="A282" s="65"/>
      <c r="B282" s="65" t="s">
        <v>178</v>
      </c>
    </row>
    <row r="283" spans="1:2" x14ac:dyDescent="0.35">
      <c r="A283" s="65"/>
      <c r="B283" s="65" t="s">
        <v>265</v>
      </c>
    </row>
    <row r="284" spans="1:2" x14ac:dyDescent="0.35">
      <c r="A284" s="65"/>
      <c r="B284" s="65" t="s">
        <v>270</v>
      </c>
    </row>
    <row r="285" spans="1:2" x14ac:dyDescent="0.35">
      <c r="A285" s="65"/>
      <c r="B285" s="65"/>
    </row>
    <row r="286" spans="1:2" x14ac:dyDescent="0.35">
      <c r="A286" s="65" t="s">
        <v>5</v>
      </c>
      <c r="B286" s="63" t="s">
        <v>2</v>
      </c>
    </row>
    <row r="287" spans="1:2" x14ac:dyDescent="0.35">
      <c r="A287" s="65"/>
      <c r="B287" s="65" t="s">
        <v>283</v>
      </c>
    </row>
    <row r="288" spans="1:2" x14ac:dyDescent="0.35">
      <c r="A288" s="65"/>
      <c r="B288" s="65" t="s">
        <v>284</v>
      </c>
    </row>
    <row r="289" spans="1:2" x14ac:dyDescent="0.35">
      <c r="A289" s="65"/>
      <c r="B289" s="65" t="s">
        <v>285</v>
      </c>
    </row>
    <row r="290" spans="1:2" x14ac:dyDescent="0.35">
      <c r="A290" s="65"/>
      <c r="B290" s="65"/>
    </row>
    <row r="291" spans="1:2" x14ac:dyDescent="0.35">
      <c r="A291" s="63" t="s">
        <v>334</v>
      </c>
      <c r="B291" s="63" t="s">
        <v>336</v>
      </c>
    </row>
    <row r="292" spans="1:2" x14ac:dyDescent="0.35">
      <c r="B292" s="63" t="s">
        <v>335</v>
      </c>
    </row>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theme="8" tint="0.59999389629810485"/>
    <pageSetUpPr fitToPage="1"/>
  </sheetPr>
  <dimension ref="A8:G69"/>
  <sheetViews>
    <sheetView tabSelected="1" topLeftCell="B8" zoomScaleNormal="100" workbookViewId="0">
      <selection activeCell="E46" sqref="E46"/>
    </sheetView>
  </sheetViews>
  <sheetFormatPr defaultColWidth="9.1796875" defaultRowHeight="14.5" x14ac:dyDescent="0.35"/>
  <cols>
    <col min="1" max="1" width="1.54296875" style="360" customWidth="1"/>
    <col min="2" max="2" width="21.1796875" style="360" customWidth="1"/>
    <col min="3" max="4" width="17.81640625" style="360" customWidth="1"/>
    <col min="5" max="5" width="32.54296875" style="360" customWidth="1"/>
    <col min="6" max="6" width="18.453125" style="360" customWidth="1"/>
    <col min="7" max="7" width="39.453125" style="360" customWidth="1"/>
    <col min="8" max="8" width="1.7265625" style="4" customWidth="1"/>
    <col min="9" max="16384" width="9.1796875" style="4"/>
  </cols>
  <sheetData>
    <row r="8" spans="1:7" x14ac:dyDescent="0.35">
      <c r="A8" s="4"/>
      <c r="B8" s="3" t="s">
        <v>1</v>
      </c>
      <c r="C8" s="551">
        <f>'Property Conditions Summary'!C5:G5</f>
        <v>0</v>
      </c>
      <c r="D8" s="552"/>
      <c r="E8" s="552"/>
      <c r="F8" s="552"/>
      <c r="G8" s="552"/>
    </row>
    <row r="9" spans="1:7" x14ac:dyDescent="0.35">
      <c r="A9" s="3"/>
      <c r="B9" s="3" t="s">
        <v>571</v>
      </c>
      <c r="C9" s="358"/>
      <c r="D9" s="525">
        <v>2000</v>
      </c>
      <c r="E9" s="358"/>
      <c r="G9" s="358"/>
    </row>
    <row r="10" spans="1:7" x14ac:dyDescent="0.35">
      <c r="A10" s="3"/>
      <c r="B10" s="3" t="s">
        <v>570</v>
      </c>
      <c r="C10" s="358"/>
      <c r="D10" s="531">
        <v>1</v>
      </c>
      <c r="E10" s="358"/>
      <c r="G10" s="358"/>
    </row>
    <row r="11" spans="1:7" ht="15" thickBot="1" x14ac:dyDescent="0.4">
      <c r="A11" s="3"/>
      <c r="B11" s="4"/>
      <c r="C11" s="358"/>
      <c r="D11" s="358"/>
      <c r="E11" s="358"/>
      <c r="F11" s="358"/>
      <c r="G11" s="358"/>
    </row>
    <row r="12" spans="1:7" ht="30" customHeight="1" x14ac:dyDescent="0.35">
      <c r="A12" s="3"/>
      <c r="B12" s="546" t="s">
        <v>569</v>
      </c>
      <c r="C12" s="547"/>
      <c r="D12" s="547"/>
      <c r="E12" s="547"/>
      <c r="F12" s="547"/>
      <c r="G12" s="548"/>
    </row>
    <row r="13" spans="1:7" ht="29" x14ac:dyDescent="0.35">
      <c r="A13" s="3"/>
      <c r="B13" s="375"/>
      <c r="C13" s="527" t="s">
        <v>574</v>
      </c>
      <c r="D13" s="527" t="s">
        <v>576</v>
      </c>
      <c r="E13" s="517" t="s">
        <v>573</v>
      </c>
      <c r="F13" s="517" t="s">
        <v>575</v>
      </c>
      <c r="G13" s="532" t="s">
        <v>572</v>
      </c>
    </row>
    <row r="14" spans="1:7" x14ac:dyDescent="0.35">
      <c r="A14" s="3"/>
      <c r="B14" s="364" t="s">
        <v>415</v>
      </c>
      <c r="C14" s="526">
        <v>0</v>
      </c>
      <c r="D14" s="526">
        <f t="shared" ref="D14:D37" si="0">C14/$D$10</f>
        <v>0</v>
      </c>
      <c r="E14" s="526"/>
      <c r="F14" s="526">
        <v>0</v>
      </c>
      <c r="G14" s="541"/>
    </row>
    <row r="15" spans="1:7" x14ac:dyDescent="0.35">
      <c r="A15" s="3"/>
      <c r="B15" s="364">
        <f>D9</f>
        <v>2000</v>
      </c>
      <c r="C15" s="526">
        <v>0</v>
      </c>
      <c r="D15" s="526">
        <f t="shared" si="0"/>
        <v>0</v>
      </c>
      <c r="E15" s="526"/>
      <c r="F15" s="526">
        <v>0</v>
      </c>
      <c r="G15" s="541"/>
    </row>
    <row r="16" spans="1:7" x14ac:dyDescent="0.35">
      <c r="A16" s="3"/>
      <c r="B16" s="364">
        <f>B15+1</f>
        <v>2001</v>
      </c>
      <c r="C16" s="526">
        <v>0</v>
      </c>
      <c r="D16" s="526">
        <f t="shared" si="0"/>
        <v>0</v>
      </c>
      <c r="E16" s="526"/>
      <c r="F16" s="526">
        <v>0</v>
      </c>
      <c r="G16" s="541"/>
    </row>
    <row r="17" spans="1:7" x14ac:dyDescent="0.35">
      <c r="A17" s="3"/>
      <c r="B17" s="364">
        <f t="shared" ref="B17:B37" si="1">B16+1</f>
        <v>2002</v>
      </c>
      <c r="C17" s="526">
        <v>0</v>
      </c>
      <c r="D17" s="526">
        <f t="shared" si="0"/>
        <v>0</v>
      </c>
      <c r="E17" s="526"/>
      <c r="F17" s="526">
        <v>0</v>
      </c>
      <c r="G17" s="541"/>
    </row>
    <row r="18" spans="1:7" x14ac:dyDescent="0.35">
      <c r="A18" s="3"/>
      <c r="B18" s="364">
        <f t="shared" si="1"/>
        <v>2003</v>
      </c>
      <c r="C18" s="526">
        <v>0</v>
      </c>
      <c r="D18" s="526">
        <f t="shared" si="0"/>
        <v>0</v>
      </c>
      <c r="E18" s="526"/>
      <c r="F18" s="526">
        <v>0</v>
      </c>
      <c r="G18" s="541"/>
    </row>
    <row r="19" spans="1:7" x14ac:dyDescent="0.35">
      <c r="A19" s="3"/>
      <c r="B19" s="364">
        <f t="shared" si="1"/>
        <v>2004</v>
      </c>
      <c r="C19" s="526">
        <v>0</v>
      </c>
      <c r="D19" s="526">
        <f t="shared" si="0"/>
        <v>0</v>
      </c>
      <c r="E19" s="526"/>
      <c r="F19" s="526">
        <v>0</v>
      </c>
      <c r="G19" s="541"/>
    </row>
    <row r="20" spans="1:7" x14ac:dyDescent="0.35">
      <c r="A20" s="3"/>
      <c r="B20" s="364">
        <f t="shared" si="1"/>
        <v>2005</v>
      </c>
      <c r="C20" s="526">
        <v>0</v>
      </c>
      <c r="D20" s="526">
        <f t="shared" si="0"/>
        <v>0</v>
      </c>
      <c r="E20" s="526"/>
      <c r="F20" s="526">
        <v>0</v>
      </c>
      <c r="G20" s="541"/>
    </row>
    <row r="21" spans="1:7" x14ac:dyDescent="0.35">
      <c r="A21" s="3"/>
      <c r="B21" s="364">
        <f t="shared" si="1"/>
        <v>2006</v>
      </c>
      <c r="C21" s="526">
        <v>0</v>
      </c>
      <c r="D21" s="526">
        <f t="shared" si="0"/>
        <v>0</v>
      </c>
      <c r="E21" s="526"/>
      <c r="F21" s="526">
        <v>0</v>
      </c>
      <c r="G21" s="541"/>
    </row>
    <row r="22" spans="1:7" x14ac:dyDescent="0.35">
      <c r="A22" s="3"/>
      <c r="B22" s="364">
        <f t="shared" si="1"/>
        <v>2007</v>
      </c>
      <c r="C22" s="526">
        <v>0</v>
      </c>
      <c r="D22" s="526">
        <f t="shared" si="0"/>
        <v>0</v>
      </c>
      <c r="E22" s="526"/>
      <c r="F22" s="526">
        <v>0</v>
      </c>
      <c r="G22" s="541"/>
    </row>
    <row r="23" spans="1:7" x14ac:dyDescent="0.35">
      <c r="A23" s="3"/>
      <c r="B23" s="364">
        <f t="shared" si="1"/>
        <v>2008</v>
      </c>
      <c r="C23" s="526">
        <v>0</v>
      </c>
      <c r="D23" s="526">
        <f t="shared" si="0"/>
        <v>0</v>
      </c>
      <c r="E23" s="526"/>
      <c r="F23" s="526">
        <v>0</v>
      </c>
      <c r="G23" s="541"/>
    </row>
    <row r="24" spans="1:7" x14ac:dyDescent="0.35">
      <c r="A24" s="3"/>
      <c r="B24" s="364">
        <f t="shared" si="1"/>
        <v>2009</v>
      </c>
      <c r="C24" s="526">
        <v>0</v>
      </c>
      <c r="D24" s="526">
        <f t="shared" si="0"/>
        <v>0</v>
      </c>
      <c r="E24" s="526"/>
      <c r="F24" s="526">
        <v>0</v>
      </c>
      <c r="G24" s="541"/>
    </row>
    <row r="25" spans="1:7" x14ac:dyDescent="0.35">
      <c r="A25" s="3"/>
      <c r="B25" s="364">
        <f t="shared" si="1"/>
        <v>2010</v>
      </c>
      <c r="C25" s="526">
        <v>0</v>
      </c>
      <c r="D25" s="526">
        <f t="shared" si="0"/>
        <v>0</v>
      </c>
      <c r="E25" s="526"/>
      <c r="F25" s="526">
        <v>0</v>
      </c>
      <c r="G25" s="541"/>
    </row>
    <row r="26" spans="1:7" x14ac:dyDescent="0.35">
      <c r="A26" s="3"/>
      <c r="B26" s="364">
        <f t="shared" si="1"/>
        <v>2011</v>
      </c>
      <c r="C26" s="526">
        <v>0</v>
      </c>
      <c r="D26" s="526">
        <f t="shared" si="0"/>
        <v>0</v>
      </c>
      <c r="E26" s="526"/>
      <c r="F26" s="526">
        <v>0</v>
      </c>
      <c r="G26" s="541"/>
    </row>
    <row r="27" spans="1:7" x14ac:dyDescent="0.35">
      <c r="A27" s="3"/>
      <c r="B27" s="364">
        <f t="shared" si="1"/>
        <v>2012</v>
      </c>
      <c r="C27" s="526">
        <v>0</v>
      </c>
      <c r="D27" s="526">
        <f t="shared" si="0"/>
        <v>0</v>
      </c>
      <c r="E27" s="526"/>
      <c r="F27" s="526">
        <v>0</v>
      </c>
      <c r="G27" s="541"/>
    </row>
    <row r="28" spans="1:7" x14ac:dyDescent="0.35">
      <c r="A28" s="3"/>
      <c r="B28" s="364">
        <f t="shared" si="1"/>
        <v>2013</v>
      </c>
      <c r="C28" s="526">
        <v>0</v>
      </c>
      <c r="D28" s="526">
        <f t="shared" si="0"/>
        <v>0</v>
      </c>
      <c r="E28" s="526"/>
      <c r="F28" s="526">
        <v>0</v>
      </c>
      <c r="G28" s="541"/>
    </row>
    <row r="29" spans="1:7" x14ac:dyDescent="0.35">
      <c r="A29" s="4"/>
      <c r="B29" s="364">
        <f t="shared" si="1"/>
        <v>2014</v>
      </c>
      <c r="C29" s="526">
        <v>0</v>
      </c>
      <c r="D29" s="526">
        <f t="shared" si="0"/>
        <v>0</v>
      </c>
      <c r="E29" s="526"/>
      <c r="F29" s="526">
        <v>0</v>
      </c>
      <c r="G29" s="542"/>
    </row>
    <row r="30" spans="1:7" x14ac:dyDescent="0.35">
      <c r="A30" s="4"/>
      <c r="B30" s="364">
        <f t="shared" si="1"/>
        <v>2015</v>
      </c>
      <c r="C30" s="526">
        <v>0</v>
      </c>
      <c r="D30" s="526">
        <f t="shared" si="0"/>
        <v>0</v>
      </c>
      <c r="E30" s="526"/>
      <c r="F30" s="526">
        <v>0</v>
      </c>
      <c r="G30" s="542"/>
    </row>
    <row r="31" spans="1:7" x14ac:dyDescent="0.35">
      <c r="A31" s="4"/>
      <c r="B31" s="364">
        <f t="shared" si="1"/>
        <v>2016</v>
      </c>
      <c r="C31" s="526">
        <v>0</v>
      </c>
      <c r="D31" s="526">
        <f t="shared" si="0"/>
        <v>0</v>
      </c>
      <c r="E31" s="526"/>
      <c r="F31" s="526">
        <v>0</v>
      </c>
      <c r="G31" s="542"/>
    </row>
    <row r="32" spans="1:7" x14ac:dyDescent="0.35">
      <c r="A32" s="4"/>
      <c r="B32" s="364">
        <f t="shared" si="1"/>
        <v>2017</v>
      </c>
      <c r="C32" s="526">
        <v>0</v>
      </c>
      <c r="D32" s="526">
        <f t="shared" si="0"/>
        <v>0</v>
      </c>
      <c r="E32" s="526"/>
      <c r="F32" s="526">
        <v>0</v>
      </c>
      <c r="G32" s="542"/>
    </row>
    <row r="33" spans="1:7" x14ac:dyDescent="0.35">
      <c r="A33" s="4"/>
      <c r="B33" s="364">
        <f t="shared" si="1"/>
        <v>2018</v>
      </c>
      <c r="C33" s="526">
        <v>0</v>
      </c>
      <c r="D33" s="526">
        <f t="shared" si="0"/>
        <v>0</v>
      </c>
      <c r="E33" s="526"/>
      <c r="F33" s="526">
        <v>0</v>
      </c>
      <c r="G33" s="542"/>
    </row>
    <row r="34" spans="1:7" x14ac:dyDescent="0.35">
      <c r="A34" s="4"/>
      <c r="B34" s="364">
        <f t="shared" si="1"/>
        <v>2019</v>
      </c>
      <c r="C34" s="526">
        <v>0</v>
      </c>
      <c r="D34" s="526">
        <f t="shared" si="0"/>
        <v>0</v>
      </c>
      <c r="E34" s="526"/>
      <c r="F34" s="526">
        <v>0</v>
      </c>
      <c r="G34" s="542"/>
    </row>
    <row r="35" spans="1:7" x14ac:dyDescent="0.35">
      <c r="A35" s="4"/>
      <c r="B35" s="364">
        <f t="shared" si="1"/>
        <v>2020</v>
      </c>
      <c r="C35" s="526">
        <v>0</v>
      </c>
      <c r="D35" s="526">
        <f t="shared" si="0"/>
        <v>0</v>
      </c>
      <c r="E35" s="526"/>
      <c r="F35" s="526">
        <v>0</v>
      </c>
      <c r="G35" s="542"/>
    </row>
    <row r="36" spans="1:7" x14ac:dyDescent="0.35">
      <c r="A36" s="4"/>
      <c r="B36" s="364">
        <f t="shared" si="1"/>
        <v>2021</v>
      </c>
      <c r="C36" s="526">
        <v>0</v>
      </c>
      <c r="D36" s="526">
        <f t="shared" si="0"/>
        <v>0</v>
      </c>
      <c r="E36" s="526"/>
      <c r="F36" s="526">
        <v>0</v>
      </c>
      <c r="G36" s="542"/>
    </row>
    <row r="37" spans="1:7" x14ac:dyDescent="0.35">
      <c r="A37" s="4"/>
      <c r="B37" s="364">
        <f t="shared" si="1"/>
        <v>2022</v>
      </c>
      <c r="C37" s="526">
        <v>0</v>
      </c>
      <c r="D37" s="526">
        <f t="shared" si="0"/>
        <v>0</v>
      </c>
      <c r="E37" s="526"/>
      <c r="F37" s="526">
        <v>0</v>
      </c>
      <c r="G37" s="542"/>
    </row>
    <row r="38" spans="1:7" s="3" customFormat="1" x14ac:dyDescent="0.35">
      <c r="B38" s="533" t="s">
        <v>577</v>
      </c>
      <c r="C38" s="534">
        <f>SUM(C14:C37)</f>
        <v>0</v>
      </c>
      <c r="D38" s="534"/>
      <c r="E38" s="545" t="s">
        <v>578</v>
      </c>
      <c r="F38" s="535">
        <f>SUM(F14:F37)</f>
        <v>0</v>
      </c>
      <c r="G38" s="536"/>
    </row>
    <row r="39" spans="1:7" s="3" customFormat="1" ht="15" thickBot="1" x14ac:dyDescent="0.4">
      <c r="B39" s="537" t="s">
        <v>579</v>
      </c>
      <c r="C39" s="538"/>
      <c r="D39" s="538"/>
      <c r="E39" s="538">
        <f>C38-F38</f>
        <v>0</v>
      </c>
      <c r="F39" s="539"/>
      <c r="G39" s="540"/>
    </row>
    <row r="40" spans="1:7" ht="15" thickBot="1" x14ac:dyDescent="0.4">
      <c r="A40" s="4"/>
      <c r="B40" s="544"/>
      <c r="C40" s="529"/>
      <c r="D40" s="529"/>
      <c r="E40" s="519"/>
      <c r="F40" s="530"/>
      <c r="G40" s="1"/>
    </row>
    <row r="41" spans="1:7" x14ac:dyDescent="0.35">
      <c r="A41" s="3"/>
      <c r="B41" s="546" t="s">
        <v>580</v>
      </c>
      <c r="C41" s="547"/>
      <c r="D41" s="547"/>
      <c r="E41" s="547"/>
      <c r="F41" s="547"/>
      <c r="G41" s="548"/>
    </row>
    <row r="42" spans="1:7" ht="29" x14ac:dyDescent="0.35">
      <c r="A42" s="3"/>
      <c r="B42" s="375"/>
      <c r="C42" s="527" t="s">
        <v>574</v>
      </c>
      <c r="D42" s="527" t="s">
        <v>576</v>
      </c>
      <c r="E42" s="517" t="s">
        <v>573</v>
      </c>
      <c r="F42" s="517" t="s">
        <v>575</v>
      </c>
      <c r="G42" s="532" t="s">
        <v>572</v>
      </c>
    </row>
    <row r="43" spans="1:7" x14ac:dyDescent="0.35">
      <c r="A43" s="3"/>
      <c r="B43" s="364" t="s">
        <v>415</v>
      </c>
      <c r="C43" s="526">
        <v>0</v>
      </c>
      <c r="D43" s="526">
        <f t="shared" ref="D43:D65" si="2">C43/$D$10</f>
        <v>0</v>
      </c>
      <c r="E43" s="526"/>
      <c r="F43" s="526">
        <v>0</v>
      </c>
      <c r="G43" s="541"/>
    </row>
    <row r="44" spans="1:7" x14ac:dyDescent="0.35">
      <c r="A44" s="3"/>
      <c r="B44" s="663">
        <f>D9</f>
        <v>2000</v>
      </c>
      <c r="C44" s="526">
        <v>0</v>
      </c>
      <c r="D44" s="526">
        <f t="shared" si="2"/>
        <v>0</v>
      </c>
      <c r="E44" s="526"/>
      <c r="F44" s="526">
        <v>0</v>
      </c>
      <c r="G44" s="541"/>
    </row>
    <row r="45" spans="1:7" x14ac:dyDescent="0.35">
      <c r="A45" s="3"/>
      <c r="B45" s="663">
        <f>B44+1</f>
        <v>2001</v>
      </c>
      <c r="C45" s="526">
        <v>0</v>
      </c>
      <c r="D45" s="526">
        <f t="shared" si="2"/>
        <v>0</v>
      </c>
      <c r="E45" s="526"/>
      <c r="F45" s="526">
        <v>0</v>
      </c>
      <c r="G45" s="541"/>
    </row>
    <row r="46" spans="1:7" x14ac:dyDescent="0.35">
      <c r="A46" s="3"/>
      <c r="B46" s="663">
        <f t="shared" ref="B46:B65" si="3">B45+1</f>
        <v>2002</v>
      </c>
      <c r="C46" s="526">
        <v>0</v>
      </c>
      <c r="D46" s="526">
        <f t="shared" si="2"/>
        <v>0</v>
      </c>
      <c r="E46" s="526"/>
      <c r="F46" s="526">
        <v>0</v>
      </c>
      <c r="G46" s="541"/>
    </row>
    <row r="47" spans="1:7" x14ac:dyDescent="0.35">
      <c r="A47" s="3"/>
      <c r="B47" s="663">
        <f t="shared" si="3"/>
        <v>2003</v>
      </c>
      <c r="C47" s="526">
        <v>0</v>
      </c>
      <c r="D47" s="526">
        <f t="shared" si="2"/>
        <v>0</v>
      </c>
      <c r="E47" s="526"/>
      <c r="F47" s="526">
        <v>0</v>
      </c>
      <c r="G47" s="541"/>
    </row>
    <row r="48" spans="1:7" x14ac:dyDescent="0.35">
      <c r="A48" s="3"/>
      <c r="B48" s="663">
        <f t="shared" si="3"/>
        <v>2004</v>
      </c>
      <c r="C48" s="526">
        <v>0</v>
      </c>
      <c r="D48" s="526">
        <f t="shared" si="2"/>
        <v>0</v>
      </c>
      <c r="E48" s="526"/>
      <c r="F48" s="526">
        <v>0</v>
      </c>
      <c r="G48" s="541"/>
    </row>
    <row r="49" spans="1:7" x14ac:dyDescent="0.35">
      <c r="A49" s="3"/>
      <c r="B49" s="663">
        <f t="shared" si="3"/>
        <v>2005</v>
      </c>
      <c r="C49" s="526">
        <v>0</v>
      </c>
      <c r="D49" s="526">
        <f t="shared" si="2"/>
        <v>0</v>
      </c>
      <c r="E49" s="526"/>
      <c r="F49" s="526">
        <v>0</v>
      </c>
      <c r="G49" s="541"/>
    </row>
    <row r="50" spans="1:7" x14ac:dyDescent="0.35">
      <c r="A50" s="3"/>
      <c r="B50" s="663">
        <f t="shared" si="3"/>
        <v>2006</v>
      </c>
      <c r="C50" s="526">
        <v>0</v>
      </c>
      <c r="D50" s="526">
        <f t="shared" si="2"/>
        <v>0</v>
      </c>
      <c r="E50" s="526"/>
      <c r="F50" s="526">
        <v>0</v>
      </c>
      <c r="G50" s="541"/>
    </row>
    <row r="51" spans="1:7" x14ac:dyDescent="0.35">
      <c r="A51" s="3"/>
      <c r="B51" s="663">
        <f t="shared" si="3"/>
        <v>2007</v>
      </c>
      <c r="C51" s="526">
        <v>0</v>
      </c>
      <c r="D51" s="526">
        <f t="shared" si="2"/>
        <v>0</v>
      </c>
      <c r="E51" s="526"/>
      <c r="F51" s="526">
        <v>0</v>
      </c>
      <c r="G51" s="541"/>
    </row>
    <row r="52" spans="1:7" x14ac:dyDescent="0.35">
      <c r="A52" s="3"/>
      <c r="B52" s="663">
        <f t="shared" si="3"/>
        <v>2008</v>
      </c>
      <c r="C52" s="526">
        <v>0</v>
      </c>
      <c r="D52" s="526">
        <f t="shared" si="2"/>
        <v>0</v>
      </c>
      <c r="E52" s="526"/>
      <c r="F52" s="526">
        <v>0</v>
      </c>
      <c r="G52" s="541"/>
    </row>
    <row r="53" spans="1:7" x14ac:dyDescent="0.35">
      <c r="A53" s="3"/>
      <c r="B53" s="663">
        <f t="shared" si="3"/>
        <v>2009</v>
      </c>
      <c r="C53" s="526">
        <v>0</v>
      </c>
      <c r="D53" s="526">
        <f t="shared" si="2"/>
        <v>0</v>
      </c>
      <c r="E53" s="526"/>
      <c r="F53" s="526">
        <v>0</v>
      </c>
      <c r="G53" s="541"/>
    </row>
    <row r="54" spans="1:7" x14ac:dyDescent="0.35">
      <c r="A54" s="3"/>
      <c r="B54" s="663">
        <f t="shared" si="3"/>
        <v>2010</v>
      </c>
      <c r="C54" s="526">
        <v>0</v>
      </c>
      <c r="D54" s="526">
        <f t="shared" si="2"/>
        <v>0</v>
      </c>
      <c r="E54" s="526"/>
      <c r="F54" s="526">
        <v>0</v>
      </c>
      <c r="G54" s="541"/>
    </row>
    <row r="55" spans="1:7" x14ac:dyDescent="0.35">
      <c r="A55" s="3"/>
      <c r="B55" s="663">
        <f t="shared" si="3"/>
        <v>2011</v>
      </c>
      <c r="C55" s="526">
        <v>0</v>
      </c>
      <c r="D55" s="526">
        <f t="shared" si="2"/>
        <v>0</v>
      </c>
      <c r="E55" s="526"/>
      <c r="F55" s="526">
        <v>0</v>
      </c>
      <c r="G55" s="541"/>
    </row>
    <row r="56" spans="1:7" x14ac:dyDescent="0.35">
      <c r="A56" s="3"/>
      <c r="B56" s="663">
        <f t="shared" si="3"/>
        <v>2012</v>
      </c>
      <c r="C56" s="526">
        <v>0</v>
      </c>
      <c r="D56" s="526">
        <f t="shared" si="2"/>
        <v>0</v>
      </c>
      <c r="E56" s="526"/>
      <c r="F56" s="526">
        <v>0</v>
      </c>
      <c r="G56" s="541"/>
    </row>
    <row r="57" spans="1:7" x14ac:dyDescent="0.35">
      <c r="A57" s="3"/>
      <c r="B57" s="663">
        <f t="shared" si="3"/>
        <v>2013</v>
      </c>
      <c r="C57" s="526">
        <v>0</v>
      </c>
      <c r="D57" s="526">
        <f t="shared" si="2"/>
        <v>0</v>
      </c>
      <c r="E57" s="526"/>
      <c r="F57" s="526">
        <v>0</v>
      </c>
      <c r="G57" s="541"/>
    </row>
    <row r="58" spans="1:7" x14ac:dyDescent="0.35">
      <c r="A58" s="4"/>
      <c r="B58" s="663">
        <f t="shared" si="3"/>
        <v>2014</v>
      </c>
      <c r="C58" s="526">
        <v>0</v>
      </c>
      <c r="D58" s="526">
        <f t="shared" si="2"/>
        <v>0</v>
      </c>
      <c r="E58" s="526"/>
      <c r="F58" s="526">
        <v>0</v>
      </c>
      <c r="G58" s="542"/>
    </row>
    <row r="59" spans="1:7" x14ac:dyDescent="0.35">
      <c r="A59" s="4"/>
      <c r="B59" s="663">
        <f t="shared" si="3"/>
        <v>2015</v>
      </c>
      <c r="C59" s="526">
        <v>0</v>
      </c>
      <c r="D59" s="526">
        <f t="shared" si="2"/>
        <v>0</v>
      </c>
      <c r="E59" s="526"/>
      <c r="F59" s="526">
        <v>0</v>
      </c>
      <c r="G59" s="542"/>
    </row>
    <row r="60" spans="1:7" x14ac:dyDescent="0.35">
      <c r="A60" s="4"/>
      <c r="B60" s="663">
        <f t="shared" si="3"/>
        <v>2016</v>
      </c>
      <c r="C60" s="526">
        <v>0</v>
      </c>
      <c r="D60" s="526">
        <f t="shared" si="2"/>
        <v>0</v>
      </c>
      <c r="E60" s="526"/>
      <c r="F60" s="526">
        <v>0</v>
      </c>
      <c r="G60" s="542"/>
    </row>
    <row r="61" spans="1:7" x14ac:dyDescent="0.35">
      <c r="A61" s="4"/>
      <c r="B61" s="663">
        <f t="shared" si="3"/>
        <v>2017</v>
      </c>
      <c r="C61" s="526">
        <v>0</v>
      </c>
      <c r="D61" s="526">
        <f t="shared" si="2"/>
        <v>0</v>
      </c>
      <c r="E61" s="526"/>
      <c r="F61" s="526">
        <v>0</v>
      </c>
      <c r="G61" s="542"/>
    </row>
    <row r="62" spans="1:7" x14ac:dyDescent="0.35">
      <c r="A62" s="4"/>
      <c r="B62" s="663">
        <f t="shared" si="3"/>
        <v>2018</v>
      </c>
      <c r="C62" s="526">
        <v>0</v>
      </c>
      <c r="D62" s="526">
        <f t="shared" si="2"/>
        <v>0</v>
      </c>
      <c r="E62" s="526"/>
      <c r="F62" s="526">
        <v>0</v>
      </c>
      <c r="G62" s="542"/>
    </row>
    <row r="63" spans="1:7" x14ac:dyDescent="0.35">
      <c r="A63" s="4"/>
      <c r="B63" s="663">
        <f t="shared" si="3"/>
        <v>2019</v>
      </c>
      <c r="C63" s="526">
        <v>0</v>
      </c>
      <c r="D63" s="526">
        <f t="shared" si="2"/>
        <v>0</v>
      </c>
      <c r="E63" s="526"/>
      <c r="F63" s="526">
        <v>0</v>
      </c>
      <c r="G63" s="542"/>
    </row>
    <row r="64" spans="1:7" x14ac:dyDescent="0.35">
      <c r="A64" s="4"/>
      <c r="B64" s="663">
        <f t="shared" si="3"/>
        <v>2020</v>
      </c>
      <c r="C64" s="526">
        <v>0</v>
      </c>
      <c r="D64" s="526">
        <f t="shared" si="2"/>
        <v>0</v>
      </c>
      <c r="E64" s="526"/>
      <c r="F64" s="526">
        <v>0</v>
      </c>
      <c r="G64" s="542"/>
    </row>
    <row r="65" spans="1:7" x14ac:dyDescent="0.35">
      <c r="A65" s="4"/>
      <c r="B65" s="664">
        <f t="shared" si="3"/>
        <v>2021</v>
      </c>
      <c r="C65" s="528">
        <v>0</v>
      </c>
      <c r="D65" s="528">
        <f t="shared" si="2"/>
        <v>0</v>
      </c>
      <c r="E65" s="528"/>
      <c r="F65" s="528">
        <v>0</v>
      </c>
      <c r="G65" s="543"/>
    </row>
    <row r="66" spans="1:7" s="3" customFormat="1" x14ac:dyDescent="0.35">
      <c r="B66" s="533" t="s">
        <v>577</v>
      </c>
      <c r="C66" s="534">
        <f>SUM(C43:C65)</f>
        <v>0</v>
      </c>
      <c r="D66" s="534"/>
      <c r="E66" s="545" t="s">
        <v>578</v>
      </c>
      <c r="F66" s="535">
        <f>SUM(F43:F65)</f>
        <v>0</v>
      </c>
      <c r="G66" s="536"/>
    </row>
    <row r="67" spans="1:7" s="3" customFormat="1" ht="15" thickBot="1" x14ac:dyDescent="0.4">
      <c r="B67" s="537" t="s">
        <v>581</v>
      </c>
      <c r="C67" s="538"/>
      <c r="D67" s="538"/>
      <c r="E67" s="538">
        <f>C66-F66</f>
        <v>0</v>
      </c>
      <c r="F67" s="539"/>
      <c r="G67" s="540"/>
    </row>
    <row r="68" spans="1:7" x14ac:dyDescent="0.35">
      <c r="A68" s="4"/>
      <c r="B68" s="549"/>
      <c r="C68" s="529"/>
      <c r="D68" s="529"/>
      <c r="E68" s="519"/>
      <c r="F68" s="530"/>
      <c r="G68" s="1"/>
    </row>
    <row r="69" spans="1:7" x14ac:dyDescent="0.35">
      <c r="B69" s="359"/>
    </row>
  </sheetData>
  <mergeCells count="1">
    <mergeCell ref="C8:G8"/>
  </mergeCells>
  <pageMargins left="0.7" right="0.7" top="0.75" bottom="0.75" header="0.3" footer="0.3"/>
  <pageSetup scale="60" fitToHeight="0" orientation="portrait" r:id="rId1"/>
  <headerFooter>
    <oddFooter>&amp;L2020 WSHFC Rehab Addendum&amp;R&amp;A,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theme="8" tint="0.59999389629810485"/>
    <pageSetUpPr fitToPage="1"/>
  </sheetPr>
  <dimension ref="A5:I74"/>
  <sheetViews>
    <sheetView topLeftCell="A34" zoomScaleNormal="100" workbookViewId="0">
      <selection activeCell="C22" sqref="C21:C22"/>
    </sheetView>
  </sheetViews>
  <sheetFormatPr defaultColWidth="9.1796875" defaultRowHeight="14.5" x14ac:dyDescent="0.35"/>
  <cols>
    <col min="1" max="1" width="1.54296875" style="360" customWidth="1"/>
    <col min="2" max="2" width="31.453125" style="360" customWidth="1"/>
    <col min="3" max="3" width="42" style="360" customWidth="1"/>
    <col min="4" max="4" width="14.54296875" style="360" customWidth="1"/>
    <col min="5" max="5" width="11.54296875" style="360" customWidth="1"/>
    <col min="6" max="6" width="9.81640625" style="360" customWidth="1"/>
    <col min="7" max="7" width="11.7265625" style="360" customWidth="1"/>
    <col min="8" max="8" width="10" style="360" customWidth="1"/>
    <col min="9" max="9" width="15.26953125" style="360" customWidth="1"/>
    <col min="10" max="10" width="1.7265625" style="4" customWidth="1"/>
    <col min="11" max="16384" width="9.1796875" style="4"/>
  </cols>
  <sheetData>
    <row r="5" spans="1:9" x14ac:dyDescent="0.35">
      <c r="A5" s="4"/>
      <c r="B5" s="3" t="s">
        <v>1</v>
      </c>
      <c r="C5" s="551"/>
      <c r="D5" s="552"/>
      <c r="E5" s="552"/>
      <c r="F5" s="552"/>
      <c r="G5" s="553"/>
      <c r="H5" s="4"/>
      <c r="I5" s="4"/>
    </row>
    <row r="6" spans="1:9" x14ac:dyDescent="0.35">
      <c r="A6" s="3"/>
      <c r="B6" s="4"/>
      <c r="C6" s="358"/>
      <c r="D6" s="358"/>
      <c r="E6" s="358"/>
      <c r="F6" s="358"/>
      <c r="G6" s="358"/>
      <c r="H6" s="4"/>
      <c r="I6" s="4"/>
    </row>
    <row r="7" spans="1:9" x14ac:dyDescent="0.35">
      <c r="A7" s="3"/>
      <c r="B7" s="3" t="s">
        <v>562</v>
      </c>
      <c r="C7" s="358"/>
      <c r="D7" s="524" t="s">
        <v>568</v>
      </c>
      <c r="E7" s="358"/>
      <c r="F7" s="358"/>
      <c r="G7" s="358"/>
      <c r="H7" s="358"/>
      <c r="I7" s="4"/>
    </row>
    <row r="8" spans="1:9" ht="15" thickBot="1" x14ac:dyDescent="0.4">
      <c r="A8" s="3"/>
      <c r="B8" s="4"/>
      <c r="C8" s="358"/>
      <c r="D8" s="358"/>
      <c r="E8" s="358"/>
      <c r="F8" s="358"/>
      <c r="G8" s="358"/>
      <c r="H8" s="4"/>
      <c r="I8" s="4"/>
    </row>
    <row r="9" spans="1:9" ht="43.5" x14ac:dyDescent="0.35">
      <c r="A9" s="3"/>
      <c r="B9" s="391" t="s">
        <v>478</v>
      </c>
      <c r="C9" s="392" t="s">
        <v>479</v>
      </c>
      <c r="D9" s="392" t="s">
        <v>532</v>
      </c>
      <c r="E9" s="392" t="s">
        <v>480</v>
      </c>
      <c r="F9" s="392" t="s">
        <v>534</v>
      </c>
      <c r="G9" s="392" t="s">
        <v>557</v>
      </c>
      <c r="H9" s="392" t="s">
        <v>481</v>
      </c>
      <c r="I9" s="393" t="s">
        <v>482</v>
      </c>
    </row>
    <row r="10" spans="1:9" x14ac:dyDescent="0.35">
      <c r="A10" s="3"/>
      <c r="B10" s="375" t="s">
        <v>483</v>
      </c>
      <c r="C10" s="372"/>
      <c r="D10" s="372"/>
      <c r="E10" s="372"/>
      <c r="F10" s="372"/>
      <c r="G10" s="372"/>
      <c r="H10" s="373"/>
      <c r="I10" s="374"/>
    </row>
    <row r="11" spans="1:9" x14ac:dyDescent="0.35">
      <c r="A11" s="3"/>
      <c r="B11" s="364" t="s">
        <v>498</v>
      </c>
      <c r="C11" s="518"/>
      <c r="D11" s="365"/>
      <c r="E11" s="365"/>
      <c r="F11" s="365"/>
      <c r="G11" s="365"/>
      <c r="H11" s="366"/>
      <c r="I11" s="380">
        <v>0</v>
      </c>
    </row>
    <row r="12" spans="1:9" x14ac:dyDescent="0.35">
      <c r="A12" s="3"/>
      <c r="B12" s="364" t="s">
        <v>484</v>
      </c>
      <c r="C12" s="518"/>
      <c r="D12" s="365"/>
      <c r="E12" s="365"/>
      <c r="F12" s="365"/>
      <c r="G12" s="365"/>
      <c r="H12" s="366"/>
      <c r="I12" s="380">
        <v>0</v>
      </c>
    </row>
    <row r="13" spans="1:9" x14ac:dyDescent="0.35">
      <c r="A13" s="3"/>
      <c r="B13" s="364" t="s">
        <v>342</v>
      </c>
      <c r="C13" s="518"/>
      <c r="D13" s="365"/>
      <c r="E13" s="365"/>
      <c r="F13" s="365"/>
      <c r="G13" s="365"/>
      <c r="H13" s="366"/>
      <c r="I13" s="380">
        <v>0</v>
      </c>
    </row>
    <row r="14" spans="1:9" x14ac:dyDescent="0.35">
      <c r="A14" s="3"/>
      <c r="B14" s="364" t="s">
        <v>497</v>
      </c>
      <c r="C14" s="518"/>
      <c r="D14" s="365"/>
      <c r="E14" s="365"/>
      <c r="F14" s="365"/>
      <c r="G14" s="365"/>
      <c r="H14" s="366"/>
      <c r="I14" s="380">
        <v>0</v>
      </c>
    </row>
    <row r="15" spans="1:9" x14ac:dyDescent="0.35">
      <c r="A15" s="3"/>
      <c r="B15" s="364" t="s">
        <v>491</v>
      </c>
      <c r="C15" s="518"/>
      <c r="D15" s="365"/>
      <c r="E15" s="365"/>
      <c r="F15" s="365"/>
      <c r="G15" s="365"/>
      <c r="H15" s="366"/>
      <c r="I15" s="380">
        <v>0</v>
      </c>
    </row>
    <row r="16" spans="1:9" x14ac:dyDescent="0.35">
      <c r="A16" s="3"/>
      <c r="B16" s="364" t="s">
        <v>486</v>
      </c>
      <c r="C16" s="518"/>
      <c r="D16" s="365"/>
      <c r="E16" s="365"/>
      <c r="F16" s="365"/>
      <c r="G16" s="365"/>
      <c r="H16" s="366"/>
      <c r="I16" s="380">
        <v>0</v>
      </c>
    </row>
    <row r="17" spans="1:9" x14ac:dyDescent="0.35">
      <c r="A17" s="4"/>
      <c r="B17" s="364" t="s">
        <v>490</v>
      </c>
      <c r="C17" s="518"/>
      <c r="D17" s="366"/>
      <c r="E17" s="366"/>
      <c r="F17" s="366"/>
      <c r="G17" s="366"/>
      <c r="H17" s="366"/>
      <c r="I17" s="380">
        <v>0</v>
      </c>
    </row>
    <row r="18" spans="1:9" x14ac:dyDescent="0.35">
      <c r="A18" s="4"/>
      <c r="B18" s="364" t="s">
        <v>487</v>
      </c>
      <c r="C18" s="518"/>
      <c r="D18" s="366"/>
      <c r="E18" s="366"/>
      <c r="F18" s="366"/>
      <c r="G18" s="366"/>
      <c r="H18" s="366"/>
      <c r="I18" s="380">
        <v>0</v>
      </c>
    </row>
    <row r="19" spans="1:9" x14ac:dyDescent="0.35">
      <c r="A19" s="4"/>
      <c r="B19" s="364" t="s">
        <v>492</v>
      </c>
      <c r="C19" s="518"/>
      <c r="D19" s="366"/>
      <c r="E19" s="366"/>
      <c r="F19" s="366"/>
      <c r="G19" s="366"/>
      <c r="H19" s="366"/>
      <c r="I19" s="380">
        <v>0</v>
      </c>
    </row>
    <row r="20" spans="1:9" x14ac:dyDescent="0.35">
      <c r="A20" s="4"/>
      <c r="B20" s="364" t="s">
        <v>488</v>
      </c>
      <c r="C20" s="518"/>
      <c r="D20" s="366"/>
      <c r="E20" s="366"/>
      <c r="F20" s="366"/>
      <c r="G20" s="366"/>
      <c r="H20" s="366"/>
      <c r="I20" s="380">
        <v>0</v>
      </c>
    </row>
    <row r="21" spans="1:9" x14ac:dyDescent="0.35">
      <c r="A21" s="4"/>
      <c r="B21" s="364" t="s">
        <v>489</v>
      </c>
      <c r="C21" s="518"/>
      <c r="D21" s="366"/>
      <c r="E21" s="366"/>
      <c r="F21" s="366"/>
      <c r="G21" s="366"/>
      <c r="H21" s="366"/>
      <c r="I21" s="380">
        <v>0</v>
      </c>
    </row>
    <row r="22" spans="1:9" x14ac:dyDescent="0.35">
      <c r="A22" s="4"/>
      <c r="B22" s="362"/>
      <c r="C22" s="519"/>
      <c r="D22" s="1"/>
      <c r="E22" s="1"/>
      <c r="F22" s="1"/>
      <c r="G22" s="1"/>
      <c r="H22" s="1"/>
      <c r="I22" s="381"/>
    </row>
    <row r="23" spans="1:9" x14ac:dyDescent="0.35">
      <c r="A23" s="3"/>
      <c r="B23" s="375" t="s">
        <v>493</v>
      </c>
      <c r="C23" s="520"/>
      <c r="D23" s="372"/>
      <c r="E23" s="372"/>
      <c r="F23" s="372"/>
      <c r="G23" s="372"/>
      <c r="H23" s="373"/>
      <c r="I23" s="382"/>
    </row>
    <row r="24" spans="1:9" x14ac:dyDescent="0.35">
      <c r="A24" s="4"/>
      <c r="B24" s="364" t="s">
        <v>500</v>
      </c>
      <c r="C24" s="518"/>
      <c r="D24" s="366"/>
      <c r="E24" s="366"/>
      <c r="F24" s="366"/>
      <c r="G24" s="366"/>
      <c r="H24" s="366"/>
      <c r="I24" s="380">
        <v>0</v>
      </c>
    </row>
    <row r="25" spans="1:9" x14ac:dyDescent="0.35">
      <c r="A25" s="4"/>
      <c r="B25" s="364" t="s">
        <v>495</v>
      </c>
      <c r="C25" s="518"/>
      <c r="D25" s="366"/>
      <c r="E25" s="366"/>
      <c r="F25" s="366"/>
      <c r="G25" s="366"/>
      <c r="H25" s="366"/>
      <c r="I25" s="380">
        <v>0</v>
      </c>
    </row>
    <row r="26" spans="1:9" x14ac:dyDescent="0.35">
      <c r="A26" s="4"/>
      <c r="B26" s="364" t="s">
        <v>501</v>
      </c>
      <c r="C26" s="518"/>
      <c r="D26" s="366"/>
      <c r="E26" s="366"/>
      <c r="F26" s="366"/>
      <c r="G26" s="366"/>
      <c r="H26" s="366"/>
      <c r="I26" s="380">
        <v>0</v>
      </c>
    </row>
    <row r="27" spans="1:9" x14ac:dyDescent="0.35">
      <c r="A27" s="4"/>
      <c r="B27" s="364" t="s">
        <v>526</v>
      </c>
      <c r="C27" s="518"/>
      <c r="D27" s="366"/>
      <c r="E27" s="366"/>
      <c r="F27" s="366"/>
      <c r="G27" s="366"/>
      <c r="H27" s="366"/>
      <c r="I27" s="380">
        <v>0</v>
      </c>
    </row>
    <row r="28" spans="1:9" x14ac:dyDescent="0.35">
      <c r="A28" s="4"/>
      <c r="B28" s="364" t="s">
        <v>494</v>
      </c>
      <c r="C28" s="518"/>
      <c r="D28" s="366"/>
      <c r="E28" s="366"/>
      <c r="F28" s="366"/>
      <c r="G28" s="366"/>
      <c r="H28" s="366"/>
      <c r="I28" s="380">
        <v>0</v>
      </c>
    </row>
    <row r="29" spans="1:9" x14ac:dyDescent="0.35">
      <c r="A29" s="4"/>
      <c r="B29" s="364" t="s">
        <v>499</v>
      </c>
      <c r="C29" s="518"/>
      <c r="D29" s="366"/>
      <c r="E29" s="366"/>
      <c r="F29" s="366"/>
      <c r="G29" s="366"/>
      <c r="H29" s="366"/>
      <c r="I29" s="380">
        <v>0</v>
      </c>
    </row>
    <row r="30" spans="1:9" x14ac:dyDescent="0.35">
      <c r="A30" s="4"/>
      <c r="B30" s="364" t="s">
        <v>503</v>
      </c>
      <c r="C30" s="518"/>
      <c r="D30" s="366"/>
      <c r="E30" s="366"/>
      <c r="F30" s="366"/>
      <c r="G30" s="366"/>
      <c r="H30" s="366"/>
      <c r="I30" s="380">
        <v>0</v>
      </c>
    </row>
    <row r="31" spans="1:9" x14ac:dyDescent="0.35">
      <c r="A31" s="4"/>
      <c r="B31" s="364" t="s">
        <v>502</v>
      </c>
      <c r="C31" s="518"/>
      <c r="D31" s="366"/>
      <c r="E31" s="366"/>
      <c r="F31" s="366"/>
      <c r="G31" s="366"/>
      <c r="H31" s="366"/>
      <c r="I31" s="380">
        <v>0</v>
      </c>
    </row>
    <row r="32" spans="1:9" x14ac:dyDescent="0.35">
      <c r="A32" s="359"/>
      <c r="B32" s="364" t="s">
        <v>496</v>
      </c>
      <c r="C32" s="521"/>
      <c r="D32" s="367"/>
      <c r="E32" s="367"/>
      <c r="F32" s="367"/>
      <c r="G32" s="367"/>
      <c r="H32" s="367"/>
      <c r="I32" s="380">
        <v>0</v>
      </c>
    </row>
    <row r="33" spans="1:9" x14ac:dyDescent="0.35">
      <c r="A33" s="359"/>
      <c r="B33" s="364" t="s">
        <v>489</v>
      </c>
      <c r="C33" s="521"/>
      <c r="D33" s="367"/>
      <c r="E33" s="367"/>
      <c r="F33" s="367"/>
      <c r="G33" s="367"/>
      <c r="H33" s="367"/>
      <c r="I33" s="380">
        <v>0</v>
      </c>
    </row>
    <row r="34" spans="1:9" x14ac:dyDescent="0.35">
      <c r="B34" s="363"/>
      <c r="C34" s="522"/>
      <c r="D34" s="359"/>
      <c r="E34" s="359"/>
      <c r="F34" s="359"/>
      <c r="G34" s="359"/>
      <c r="H34" s="359"/>
      <c r="I34" s="383"/>
    </row>
    <row r="35" spans="1:9" x14ac:dyDescent="0.35">
      <c r="A35" s="3"/>
      <c r="B35" s="375" t="s">
        <v>504</v>
      </c>
      <c r="C35" s="520"/>
      <c r="D35" s="372"/>
      <c r="E35" s="372"/>
      <c r="F35" s="372"/>
      <c r="G35" s="372"/>
      <c r="H35" s="373"/>
      <c r="I35" s="382"/>
    </row>
    <row r="36" spans="1:9" x14ac:dyDescent="0.35">
      <c r="B36" s="368" t="s">
        <v>505</v>
      </c>
      <c r="C36" s="521"/>
      <c r="D36" s="367"/>
      <c r="E36" s="367"/>
      <c r="F36" s="367"/>
      <c r="G36" s="367"/>
      <c r="H36" s="367"/>
      <c r="I36" s="380">
        <v>0</v>
      </c>
    </row>
    <row r="37" spans="1:9" x14ac:dyDescent="0.35">
      <c r="B37" s="368" t="s">
        <v>506</v>
      </c>
      <c r="C37" s="521"/>
      <c r="D37" s="367"/>
      <c r="E37" s="367"/>
      <c r="F37" s="367"/>
      <c r="G37" s="367"/>
      <c r="H37" s="367"/>
      <c r="I37" s="380">
        <v>0</v>
      </c>
    </row>
    <row r="38" spans="1:9" x14ac:dyDescent="0.35">
      <c r="B38" s="368" t="s">
        <v>507</v>
      </c>
      <c r="C38" s="521"/>
      <c r="D38" s="367"/>
      <c r="E38" s="370"/>
      <c r="F38" s="370"/>
      <c r="G38" s="367"/>
      <c r="H38" s="367"/>
      <c r="I38" s="380">
        <v>0</v>
      </c>
    </row>
    <row r="39" spans="1:9" x14ac:dyDescent="0.35">
      <c r="B39" s="368" t="s">
        <v>525</v>
      </c>
      <c r="C39" s="521"/>
      <c r="D39" s="367"/>
      <c r="E39" s="367"/>
      <c r="F39" s="367"/>
      <c r="G39" s="367"/>
      <c r="H39" s="367"/>
      <c r="I39" s="380">
        <v>0</v>
      </c>
    </row>
    <row r="40" spans="1:9" x14ac:dyDescent="0.35">
      <c r="B40" s="364" t="s">
        <v>489</v>
      </c>
      <c r="C40" s="521"/>
      <c r="D40" s="367"/>
      <c r="E40" s="367"/>
      <c r="F40" s="367"/>
      <c r="G40" s="367"/>
      <c r="H40" s="367"/>
      <c r="I40" s="380">
        <v>0</v>
      </c>
    </row>
    <row r="41" spans="1:9" x14ac:dyDescent="0.35">
      <c r="B41" s="363"/>
      <c r="C41" s="522"/>
      <c r="D41" s="359"/>
      <c r="E41" s="361"/>
      <c r="F41" s="361"/>
      <c r="G41" s="359"/>
      <c r="H41" s="359"/>
      <c r="I41" s="383"/>
    </row>
    <row r="42" spans="1:9" x14ac:dyDescent="0.35">
      <c r="A42" s="3"/>
      <c r="B42" s="375" t="s">
        <v>509</v>
      </c>
      <c r="C42" s="520"/>
      <c r="D42" s="372"/>
      <c r="E42" s="372"/>
      <c r="F42" s="372"/>
      <c r="G42" s="372"/>
      <c r="H42" s="373"/>
      <c r="I42" s="382"/>
    </row>
    <row r="43" spans="1:9" x14ac:dyDescent="0.35">
      <c r="B43" s="368" t="s">
        <v>510</v>
      </c>
      <c r="C43" s="521"/>
      <c r="D43" s="367"/>
      <c r="E43" s="369"/>
      <c r="F43" s="369"/>
      <c r="G43" s="367"/>
      <c r="H43" s="367"/>
      <c r="I43" s="380">
        <v>0</v>
      </c>
    </row>
    <row r="44" spans="1:9" x14ac:dyDescent="0.35">
      <c r="B44" s="368" t="s">
        <v>511</v>
      </c>
      <c r="C44" s="521"/>
      <c r="D44" s="367"/>
      <c r="E44" s="370"/>
      <c r="F44" s="370"/>
      <c r="G44" s="367"/>
      <c r="H44" s="367"/>
      <c r="I44" s="380">
        <v>0</v>
      </c>
    </row>
    <row r="45" spans="1:9" x14ac:dyDescent="0.35">
      <c r="B45" s="368" t="s">
        <v>515</v>
      </c>
      <c r="C45" s="521"/>
      <c r="D45" s="367"/>
      <c r="E45" s="367"/>
      <c r="F45" s="367"/>
      <c r="G45" s="367"/>
      <c r="H45" s="367"/>
      <c r="I45" s="380">
        <v>0</v>
      </c>
    </row>
    <row r="46" spans="1:9" x14ac:dyDescent="0.35">
      <c r="B46" s="368" t="s">
        <v>512</v>
      </c>
      <c r="C46" s="521"/>
      <c r="D46" s="367"/>
      <c r="E46" s="369"/>
      <c r="F46" s="369"/>
      <c r="G46" s="367"/>
      <c r="H46" s="367"/>
      <c r="I46" s="380">
        <v>0</v>
      </c>
    </row>
    <row r="47" spans="1:9" x14ac:dyDescent="0.35">
      <c r="B47" s="368" t="s">
        <v>513</v>
      </c>
      <c r="C47" s="521"/>
      <c r="D47" s="367"/>
      <c r="E47" s="369"/>
      <c r="F47" s="369"/>
      <c r="G47" s="367"/>
      <c r="H47" s="367"/>
      <c r="I47" s="380">
        <v>0</v>
      </c>
    </row>
    <row r="48" spans="1:9" x14ac:dyDescent="0.35">
      <c r="B48" s="368" t="s">
        <v>514</v>
      </c>
      <c r="C48" s="521"/>
      <c r="D48" s="367"/>
      <c r="E48" s="369"/>
      <c r="F48" s="369"/>
      <c r="G48" s="367"/>
      <c r="H48" s="367"/>
      <c r="I48" s="380">
        <v>0</v>
      </c>
    </row>
    <row r="49" spans="1:9" x14ac:dyDescent="0.35">
      <c r="B49" s="364" t="s">
        <v>489</v>
      </c>
      <c r="C49" s="521"/>
      <c r="D49" s="367"/>
      <c r="E49" s="369"/>
      <c r="F49" s="369"/>
      <c r="G49" s="367"/>
      <c r="H49" s="367"/>
      <c r="I49" s="380">
        <v>0</v>
      </c>
    </row>
    <row r="50" spans="1:9" x14ac:dyDescent="0.35">
      <c r="B50" s="362"/>
      <c r="C50" s="522"/>
      <c r="D50" s="359"/>
      <c r="E50" s="361"/>
      <c r="F50" s="361"/>
      <c r="G50" s="359"/>
      <c r="H50" s="359"/>
      <c r="I50" s="383"/>
    </row>
    <row r="51" spans="1:9" x14ac:dyDescent="0.35">
      <c r="A51" s="3"/>
      <c r="B51" s="375" t="s">
        <v>516</v>
      </c>
      <c r="C51" s="520"/>
      <c r="D51" s="372"/>
      <c r="E51" s="372"/>
      <c r="F51" s="372"/>
      <c r="G51" s="372"/>
      <c r="H51" s="373"/>
      <c r="I51" s="382"/>
    </row>
    <row r="52" spans="1:9" x14ac:dyDescent="0.35">
      <c r="B52" s="368" t="s">
        <v>517</v>
      </c>
      <c r="C52" s="521"/>
      <c r="D52" s="367"/>
      <c r="E52" s="369"/>
      <c r="F52" s="369"/>
      <c r="G52" s="367"/>
      <c r="H52" s="367"/>
      <c r="I52" s="380">
        <v>0</v>
      </c>
    </row>
    <row r="53" spans="1:9" x14ac:dyDescent="0.35">
      <c r="B53" s="368" t="s">
        <v>518</v>
      </c>
      <c r="C53" s="521"/>
      <c r="D53" s="367"/>
      <c r="E53" s="369"/>
      <c r="F53" s="369"/>
      <c r="G53" s="367"/>
      <c r="H53" s="367"/>
      <c r="I53" s="380">
        <v>0</v>
      </c>
    </row>
    <row r="54" spans="1:9" x14ac:dyDescent="0.35">
      <c r="B54" s="368" t="s">
        <v>519</v>
      </c>
      <c r="C54" s="521"/>
      <c r="D54" s="367"/>
      <c r="E54" s="369"/>
      <c r="F54" s="369"/>
      <c r="G54" s="367"/>
      <c r="H54" s="367"/>
      <c r="I54" s="380">
        <v>0</v>
      </c>
    </row>
    <row r="55" spans="1:9" x14ac:dyDescent="0.35">
      <c r="B55" s="368" t="s">
        <v>520</v>
      </c>
      <c r="C55" s="521"/>
      <c r="D55" s="367"/>
      <c r="E55" s="370"/>
      <c r="F55" s="370"/>
      <c r="G55" s="367"/>
      <c r="H55" s="367"/>
      <c r="I55" s="380">
        <v>0</v>
      </c>
    </row>
    <row r="56" spans="1:9" x14ac:dyDescent="0.35">
      <c r="B56" s="368" t="s">
        <v>521</v>
      </c>
      <c r="C56" s="521"/>
      <c r="D56" s="367"/>
      <c r="E56" s="370"/>
      <c r="F56" s="370"/>
      <c r="G56" s="367"/>
      <c r="H56" s="367"/>
      <c r="I56" s="380">
        <v>0</v>
      </c>
    </row>
    <row r="57" spans="1:9" x14ac:dyDescent="0.35">
      <c r="B57" s="368" t="s">
        <v>508</v>
      </c>
      <c r="C57" s="521"/>
      <c r="D57" s="367"/>
      <c r="E57" s="370"/>
      <c r="F57" s="370"/>
      <c r="G57" s="367"/>
      <c r="H57" s="367"/>
      <c r="I57" s="380">
        <v>0</v>
      </c>
    </row>
    <row r="58" spans="1:9" x14ac:dyDescent="0.35">
      <c r="B58" s="368" t="s">
        <v>485</v>
      </c>
      <c r="C58" s="521"/>
      <c r="D58" s="367"/>
      <c r="E58" s="367"/>
      <c r="F58" s="367"/>
      <c r="G58" s="367"/>
      <c r="H58" s="367"/>
      <c r="I58" s="380">
        <v>0</v>
      </c>
    </row>
    <row r="59" spans="1:9" x14ac:dyDescent="0.35">
      <c r="B59" s="371" t="s">
        <v>503</v>
      </c>
      <c r="C59" s="521"/>
      <c r="D59" s="367"/>
      <c r="E59" s="369"/>
      <c r="F59" s="369"/>
      <c r="G59" s="367"/>
      <c r="H59" s="367"/>
      <c r="I59" s="380">
        <v>0</v>
      </c>
    </row>
    <row r="60" spans="1:9" x14ac:dyDescent="0.35">
      <c r="B60" s="368" t="s">
        <v>524</v>
      </c>
      <c r="C60" s="521"/>
      <c r="D60" s="367"/>
      <c r="E60" s="367"/>
      <c r="F60" s="367"/>
      <c r="G60" s="367"/>
      <c r="H60" s="367"/>
      <c r="I60" s="380">
        <v>0</v>
      </c>
    </row>
    <row r="61" spans="1:9" x14ac:dyDescent="0.35">
      <c r="B61" s="364" t="s">
        <v>523</v>
      </c>
      <c r="C61" s="521"/>
      <c r="D61" s="367"/>
      <c r="E61" s="369"/>
      <c r="F61" s="369"/>
      <c r="G61" s="367"/>
      <c r="H61" s="367"/>
      <c r="I61" s="380">
        <v>0</v>
      </c>
    </row>
    <row r="62" spans="1:9" x14ac:dyDescent="0.35">
      <c r="B62" s="368" t="s">
        <v>522</v>
      </c>
      <c r="C62" s="521"/>
      <c r="D62" s="367"/>
      <c r="E62" s="370"/>
      <c r="F62" s="370"/>
      <c r="G62" s="367"/>
      <c r="H62" s="367"/>
      <c r="I62" s="380">
        <v>0</v>
      </c>
    </row>
    <row r="63" spans="1:9" x14ac:dyDescent="0.35">
      <c r="B63" s="364" t="s">
        <v>489</v>
      </c>
      <c r="C63" s="521"/>
      <c r="D63" s="367"/>
      <c r="E63" s="369"/>
      <c r="F63" s="369"/>
      <c r="G63" s="367"/>
      <c r="H63" s="367"/>
      <c r="I63" s="380">
        <v>0</v>
      </c>
    </row>
    <row r="64" spans="1:9" x14ac:dyDescent="0.35">
      <c r="B64" s="363"/>
      <c r="C64" s="522"/>
      <c r="D64" s="359"/>
      <c r="E64" s="361"/>
      <c r="F64" s="361"/>
      <c r="G64" s="359"/>
      <c r="H64" s="359"/>
      <c r="I64" s="383"/>
    </row>
    <row r="65" spans="1:9" x14ac:dyDescent="0.35">
      <c r="A65" s="3"/>
      <c r="B65" s="375" t="s">
        <v>527</v>
      </c>
      <c r="C65" s="520"/>
      <c r="D65" s="372"/>
      <c r="E65" s="372"/>
      <c r="F65" s="372"/>
      <c r="G65" s="372"/>
      <c r="H65" s="373"/>
      <c r="I65" s="382"/>
    </row>
    <row r="66" spans="1:9" x14ac:dyDescent="0.35">
      <c r="B66" s="368" t="s">
        <v>344</v>
      </c>
      <c r="C66" s="521"/>
      <c r="D66" s="367"/>
      <c r="E66" s="369"/>
      <c r="F66" s="369"/>
      <c r="G66" s="367"/>
      <c r="H66" s="367"/>
      <c r="I66" s="380">
        <v>0</v>
      </c>
    </row>
    <row r="67" spans="1:9" x14ac:dyDescent="0.35">
      <c r="B67" s="368" t="s">
        <v>528</v>
      </c>
      <c r="C67" s="521"/>
      <c r="D67" s="367"/>
      <c r="E67" s="370"/>
      <c r="F67" s="370"/>
      <c r="G67" s="367"/>
      <c r="H67" s="367"/>
      <c r="I67" s="380">
        <v>0</v>
      </c>
    </row>
    <row r="68" spans="1:9" x14ac:dyDescent="0.35">
      <c r="B68" s="364" t="s">
        <v>489</v>
      </c>
      <c r="C68" s="521"/>
      <c r="D68" s="367"/>
      <c r="E68" s="369"/>
      <c r="F68" s="369"/>
      <c r="G68" s="367"/>
      <c r="H68" s="367"/>
      <c r="I68" s="380">
        <v>0</v>
      </c>
    </row>
    <row r="69" spans="1:9" x14ac:dyDescent="0.35">
      <c r="B69" s="363"/>
      <c r="C69" s="522"/>
      <c r="D69" s="359"/>
      <c r="E69" s="361"/>
      <c r="F69" s="361"/>
      <c r="G69" s="359"/>
      <c r="H69" s="359"/>
      <c r="I69" s="383"/>
    </row>
    <row r="70" spans="1:9" x14ac:dyDescent="0.35">
      <c r="A70" s="3"/>
      <c r="B70" s="375" t="s">
        <v>531</v>
      </c>
      <c r="C70" s="520"/>
      <c r="D70" s="372"/>
      <c r="E70" s="372"/>
      <c r="F70" s="372"/>
      <c r="G70" s="372"/>
      <c r="H70" s="373"/>
      <c r="I70" s="382"/>
    </row>
    <row r="71" spans="1:9" x14ac:dyDescent="0.35">
      <c r="B71" s="368" t="s">
        <v>529</v>
      </c>
      <c r="C71" s="521"/>
      <c r="D71" s="367"/>
      <c r="E71" s="369"/>
      <c r="F71" s="369"/>
      <c r="G71" s="367"/>
      <c r="H71" s="367"/>
      <c r="I71" s="380">
        <v>0</v>
      </c>
    </row>
    <row r="72" spans="1:9" x14ac:dyDescent="0.35">
      <c r="B72" s="368" t="s">
        <v>530</v>
      </c>
      <c r="C72" s="521"/>
      <c r="D72" s="367"/>
      <c r="E72" s="369"/>
      <c r="F72" s="369"/>
      <c r="G72" s="367"/>
      <c r="H72" s="367"/>
      <c r="I72" s="380">
        <v>0</v>
      </c>
    </row>
    <row r="73" spans="1:9" x14ac:dyDescent="0.35">
      <c r="B73" s="376" t="s">
        <v>489</v>
      </c>
      <c r="C73" s="523"/>
      <c r="D73" s="377"/>
      <c r="E73" s="377"/>
      <c r="F73" s="377"/>
      <c r="G73" s="377"/>
      <c r="H73" s="377"/>
      <c r="I73" s="385">
        <v>0</v>
      </c>
    </row>
    <row r="74" spans="1:9" ht="30" customHeight="1" thickBot="1" x14ac:dyDescent="0.4">
      <c r="B74" s="378" t="s">
        <v>533</v>
      </c>
      <c r="C74" s="379"/>
      <c r="D74" s="379"/>
      <c r="E74" s="379"/>
      <c r="F74" s="379"/>
      <c r="G74" s="379"/>
      <c r="H74" s="379"/>
      <c r="I74" s="384">
        <f>SUM(I10:I73)</f>
        <v>0</v>
      </c>
    </row>
  </sheetData>
  <mergeCells count="1">
    <mergeCell ref="C5:G5"/>
  </mergeCells>
  <pageMargins left="0.7" right="0.7" top="0.75" bottom="0.75" header="0.3" footer="0.3"/>
  <pageSetup scale="82" fitToHeight="0" orientation="landscape" r:id="rId1"/>
  <headerFooter>
    <oddFooter>&amp;L2020 WSHFC Rehab Addendum&amp;R&amp;A, &amp;P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2:EL36"/>
  <sheetViews>
    <sheetView zoomScaleNormal="100" workbookViewId="0">
      <selection activeCell="AI18" sqref="AI18"/>
    </sheetView>
  </sheetViews>
  <sheetFormatPr defaultColWidth="9.1796875" defaultRowHeight="12.5" x14ac:dyDescent="0.25"/>
  <cols>
    <col min="1" max="1" width="1.453125" style="386" customWidth="1"/>
    <col min="2" max="141" width="0.7265625" style="386" customWidth="1"/>
    <col min="142" max="142" width="3.1796875" style="386" hidden="1" customWidth="1"/>
    <col min="143" max="16384" width="9.1796875" style="386"/>
  </cols>
  <sheetData>
    <row r="2" spans="2:141" ht="31.5" customHeight="1" x14ac:dyDescent="0.25">
      <c r="B2" s="558" t="s">
        <v>561</v>
      </c>
      <c r="C2" s="558"/>
      <c r="D2" s="558"/>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c r="AE2" s="558"/>
      <c r="AF2" s="558"/>
      <c r="AG2" s="558"/>
      <c r="AH2" s="558"/>
      <c r="AI2" s="558"/>
      <c r="AJ2" s="558"/>
      <c r="AK2" s="558"/>
      <c r="AL2" s="558"/>
      <c r="AM2" s="558"/>
      <c r="AN2" s="558"/>
      <c r="AO2" s="558"/>
      <c r="AP2" s="558"/>
      <c r="AQ2" s="558"/>
      <c r="AR2" s="558"/>
      <c r="AS2" s="558"/>
      <c r="AT2" s="558"/>
      <c r="AU2" s="558"/>
      <c r="AV2" s="558"/>
      <c r="AW2" s="558"/>
      <c r="AX2" s="558"/>
      <c r="AY2" s="558"/>
      <c r="AZ2" s="558"/>
      <c r="BA2" s="558"/>
      <c r="BB2" s="558"/>
      <c r="BC2" s="558"/>
      <c r="BD2" s="558"/>
      <c r="BE2" s="558"/>
      <c r="BF2" s="558"/>
      <c r="BG2" s="558"/>
      <c r="BH2" s="558"/>
      <c r="BI2" s="558"/>
      <c r="BJ2" s="558"/>
      <c r="BK2" s="558"/>
      <c r="BL2" s="558"/>
      <c r="BM2" s="558"/>
      <c r="BN2" s="558"/>
      <c r="BO2" s="558"/>
      <c r="BP2" s="558"/>
      <c r="BQ2" s="558"/>
      <c r="BR2" s="558"/>
      <c r="BS2" s="558"/>
      <c r="BT2" s="558"/>
      <c r="BU2" s="558"/>
      <c r="BV2" s="558"/>
      <c r="BW2" s="558"/>
      <c r="BX2" s="558"/>
      <c r="BY2" s="558"/>
      <c r="BZ2" s="558"/>
      <c r="CA2" s="558"/>
      <c r="CB2" s="558"/>
      <c r="CC2" s="558"/>
      <c r="CD2" s="558"/>
      <c r="CE2" s="558"/>
      <c r="CF2" s="558"/>
      <c r="CG2" s="558"/>
      <c r="CH2" s="558"/>
      <c r="CI2" s="558"/>
      <c r="CJ2" s="558"/>
      <c r="CK2" s="558"/>
      <c r="CL2" s="558"/>
      <c r="CM2" s="558"/>
      <c r="CN2" s="558"/>
      <c r="CO2" s="558"/>
      <c r="CP2" s="558"/>
      <c r="CQ2" s="558"/>
      <c r="CR2" s="558"/>
      <c r="CS2" s="558"/>
      <c r="CT2" s="558"/>
      <c r="CU2" s="558"/>
      <c r="CV2" s="558"/>
      <c r="CW2" s="558"/>
      <c r="CX2" s="558"/>
      <c r="CY2" s="558"/>
      <c r="CZ2" s="558"/>
      <c r="DA2" s="558"/>
      <c r="DB2" s="558"/>
      <c r="DC2" s="558"/>
      <c r="DD2" s="558"/>
      <c r="DE2" s="558"/>
      <c r="DF2" s="558"/>
      <c r="DG2" s="558"/>
      <c r="DH2" s="558"/>
      <c r="DI2" s="558"/>
      <c r="DJ2" s="558"/>
      <c r="DK2" s="558"/>
      <c r="DL2" s="558"/>
      <c r="DM2" s="558"/>
      <c r="DN2" s="558"/>
      <c r="DO2" s="558"/>
      <c r="DP2" s="558"/>
      <c r="DQ2" s="558"/>
      <c r="DR2" s="558"/>
      <c r="DS2" s="558"/>
      <c r="DT2" s="558"/>
      <c r="DU2" s="558"/>
      <c r="DV2" s="558"/>
      <c r="DW2" s="558"/>
      <c r="DX2" s="558"/>
      <c r="DY2" s="558"/>
      <c r="DZ2" s="558"/>
      <c r="EA2" s="558"/>
      <c r="EB2" s="558"/>
      <c r="EC2" s="558"/>
      <c r="ED2" s="558"/>
      <c r="EE2" s="558"/>
      <c r="EF2" s="558"/>
      <c r="EG2" s="558"/>
      <c r="EH2" s="558"/>
      <c r="EI2" s="558"/>
      <c r="EJ2" s="558"/>
      <c r="EK2" s="558"/>
    </row>
    <row r="3" spans="2:141" ht="13" x14ac:dyDescent="0.25">
      <c r="B3" s="559"/>
      <c r="C3" s="559"/>
      <c r="D3" s="559"/>
      <c r="E3" s="559"/>
      <c r="F3" s="559"/>
      <c r="G3" s="559"/>
      <c r="H3" s="559"/>
      <c r="I3" s="559"/>
      <c r="J3" s="559"/>
      <c r="K3" s="559"/>
      <c r="L3" s="559"/>
      <c r="M3" s="559"/>
      <c r="N3" s="559"/>
      <c r="O3" s="559"/>
      <c r="P3" s="559"/>
      <c r="Q3" s="559"/>
      <c r="R3" s="559"/>
      <c r="S3" s="559"/>
      <c r="T3" s="559"/>
      <c r="U3" s="559"/>
      <c r="V3" s="559"/>
      <c r="W3" s="559"/>
      <c r="X3" s="559"/>
      <c r="Y3" s="559"/>
      <c r="Z3" s="559"/>
      <c r="AA3" s="559"/>
      <c r="AB3" s="559"/>
      <c r="AC3" s="559"/>
      <c r="AD3" s="559"/>
      <c r="AE3" s="559"/>
      <c r="AF3" s="559"/>
      <c r="AG3" s="559"/>
      <c r="AH3" s="559"/>
      <c r="AI3" s="559"/>
      <c r="AJ3" s="559"/>
      <c r="AK3" s="559"/>
      <c r="AL3" s="559"/>
      <c r="AM3" s="559"/>
      <c r="AN3" s="559"/>
      <c r="AO3" s="559"/>
      <c r="AP3" s="559"/>
      <c r="AQ3" s="559"/>
      <c r="AR3" s="559"/>
      <c r="AS3" s="559"/>
      <c r="AT3" s="559"/>
      <c r="AU3" s="559"/>
      <c r="AV3" s="559"/>
      <c r="AW3" s="559"/>
      <c r="AX3" s="559"/>
      <c r="AY3" s="559"/>
      <c r="AZ3" s="559"/>
      <c r="BA3" s="559"/>
      <c r="BB3" s="559"/>
      <c r="BC3" s="559"/>
      <c r="BD3" s="559"/>
      <c r="BE3" s="559"/>
      <c r="BF3" s="559"/>
      <c r="BG3" s="559"/>
      <c r="BH3" s="559"/>
      <c r="BI3" s="559"/>
      <c r="BJ3" s="559"/>
      <c r="BK3" s="559"/>
      <c r="BL3" s="559"/>
      <c r="BM3" s="559"/>
      <c r="BN3" s="559"/>
      <c r="BO3" s="559"/>
      <c r="BP3" s="559"/>
      <c r="BQ3" s="559"/>
      <c r="BR3" s="559"/>
      <c r="BS3" s="559"/>
      <c r="BT3" s="559"/>
      <c r="BU3" s="559"/>
      <c r="BV3" s="559"/>
      <c r="BW3" s="559"/>
      <c r="BX3" s="559"/>
      <c r="BY3" s="559"/>
      <c r="BZ3" s="559"/>
      <c r="CA3" s="559"/>
      <c r="CB3" s="559"/>
      <c r="CC3" s="559"/>
      <c r="CD3" s="559"/>
      <c r="CE3" s="559"/>
      <c r="CF3" s="559"/>
      <c r="CG3" s="559"/>
      <c r="CH3" s="559"/>
      <c r="CI3" s="559"/>
      <c r="CJ3" s="559"/>
      <c r="CK3" s="559"/>
      <c r="CL3" s="559"/>
      <c r="CM3" s="559"/>
      <c r="CN3" s="559"/>
      <c r="CO3" s="559"/>
      <c r="CP3" s="559"/>
      <c r="CQ3" s="559"/>
      <c r="CR3" s="559"/>
      <c r="CS3" s="559"/>
      <c r="CT3" s="559"/>
      <c r="CU3" s="559"/>
      <c r="CV3" s="559"/>
      <c r="CW3" s="559"/>
      <c r="CX3" s="559"/>
      <c r="CY3" s="559"/>
      <c r="CZ3" s="559"/>
      <c r="DA3" s="559"/>
      <c r="DB3" s="559"/>
      <c r="DC3" s="559"/>
      <c r="DD3" s="559"/>
      <c r="DE3" s="559"/>
      <c r="DF3" s="559"/>
      <c r="DG3" s="559"/>
      <c r="DH3" s="559"/>
      <c r="DI3" s="559"/>
      <c r="DJ3" s="559"/>
      <c r="DK3" s="559"/>
      <c r="DL3" s="559"/>
      <c r="DM3" s="559"/>
      <c r="DN3" s="559"/>
      <c r="DO3" s="559"/>
      <c r="DP3" s="559"/>
      <c r="DQ3" s="559"/>
      <c r="DR3" s="559"/>
      <c r="DS3" s="559"/>
      <c r="DT3" s="559"/>
      <c r="DU3" s="559"/>
      <c r="DV3" s="559"/>
      <c r="DW3" s="559"/>
      <c r="DX3" s="559"/>
      <c r="DY3" s="559"/>
      <c r="DZ3" s="559"/>
      <c r="EA3" s="559"/>
      <c r="EB3" s="559"/>
      <c r="EC3" s="559"/>
      <c r="ED3" s="559"/>
      <c r="EE3" s="559"/>
      <c r="EF3" s="559"/>
      <c r="EG3" s="559"/>
      <c r="EH3" s="559"/>
      <c r="EI3" s="559"/>
      <c r="EJ3" s="559"/>
      <c r="EK3" s="559"/>
    </row>
    <row r="4" spans="2:141" s="387" customFormat="1" ht="11.5" x14ac:dyDescent="0.25"/>
    <row r="5" spans="2:141" s="387" customFormat="1" ht="11.5" x14ac:dyDescent="0.25">
      <c r="B5" s="388" t="s">
        <v>558</v>
      </c>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c r="AR5" s="389"/>
      <c r="AS5" s="389"/>
      <c r="AT5" s="389"/>
      <c r="AU5" s="389"/>
      <c r="AV5" s="389"/>
      <c r="AW5" s="389"/>
      <c r="AX5" s="389"/>
      <c r="AY5" s="389"/>
      <c r="AZ5" s="389"/>
      <c r="BA5" s="389"/>
      <c r="BB5" s="389"/>
      <c r="BC5" s="389"/>
      <c r="BD5" s="389"/>
      <c r="BE5" s="389"/>
      <c r="BF5" s="389"/>
      <c r="BG5" s="389"/>
      <c r="BH5" s="389"/>
      <c r="BI5" s="389"/>
      <c r="BJ5" s="389"/>
      <c r="BK5" s="389"/>
      <c r="BL5" s="389"/>
      <c r="BM5" s="389"/>
      <c r="BN5" s="389"/>
      <c r="BO5" s="389"/>
      <c r="BP5" s="389"/>
      <c r="BQ5" s="389"/>
      <c r="BR5" s="389"/>
      <c r="BS5" s="389"/>
      <c r="BT5" s="389"/>
      <c r="BU5" s="389"/>
      <c r="BV5" s="389"/>
      <c r="BW5" s="389"/>
      <c r="BX5" s="389"/>
      <c r="BY5" s="389"/>
      <c r="BZ5" s="389"/>
      <c r="CA5" s="389"/>
      <c r="CB5" s="389"/>
      <c r="CC5" s="389"/>
      <c r="CD5" s="389"/>
      <c r="CE5" s="389"/>
      <c r="CF5" s="389"/>
      <c r="CG5" s="389"/>
      <c r="CH5" s="389"/>
      <c r="CI5" s="389"/>
      <c r="CJ5" s="389"/>
      <c r="CK5" s="389"/>
      <c r="CL5" s="389"/>
      <c r="CM5" s="389"/>
      <c r="CN5" s="389"/>
      <c r="CO5" s="389"/>
      <c r="CP5" s="389"/>
      <c r="CQ5" s="389"/>
      <c r="CR5" s="389"/>
      <c r="CS5" s="389"/>
      <c r="CT5" s="389"/>
      <c r="CU5" s="389"/>
      <c r="CV5" s="389"/>
      <c r="CW5" s="389"/>
      <c r="CX5" s="389"/>
      <c r="CY5" s="389"/>
      <c r="CZ5" s="389"/>
      <c r="DA5" s="389"/>
      <c r="DB5" s="389"/>
      <c r="DC5" s="389"/>
      <c r="DD5" s="389"/>
      <c r="DE5" s="389"/>
      <c r="DF5" s="389"/>
      <c r="DG5" s="389"/>
      <c r="DH5" s="389"/>
      <c r="DI5" s="389"/>
      <c r="DJ5" s="389"/>
      <c r="DK5" s="389"/>
      <c r="DL5" s="389"/>
      <c r="DM5" s="389"/>
      <c r="DN5" s="389"/>
      <c r="DO5" s="389"/>
      <c r="DP5" s="389"/>
      <c r="DQ5" s="389"/>
      <c r="DR5" s="389"/>
      <c r="DS5" s="389"/>
      <c r="DT5" s="389"/>
      <c r="DU5" s="389"/>
      <c r="DV5" s="389"/>
      <c r="DW5" s="389"/>
      <c r="DX5" s="389"/>
      <c r="DY5" s="389"/>
      <c r="DZ5" s="389"/>
      <c r="EA5" s="389"/>
      <c r="EB5" s="389"/>
      <c r="EC5" s="389"/>
      <c r="ED5" s="389"/>
      <c r="EE5" s="389"/>
      <c r="EF5" s="389"/>
      <c r="EG5" s="389"/>
      <c r="EH5" s="389"/>
      <c r="EI5" s="389"/>
      <c r="EJ5" s="389"/>
      <c r="EK5" s="389"/>
    </row>
    <row r="6" spans="2:141" s="387" customFormat="1" ht="24" customHeight="1" x14ac:dyDescent="0.25">
      <c r="B6" s="556" t="s">
        <v>556</v>
      </c>
      <c r="C6" s="556"/>
      <c r="D6" s="556"/>
      <c r="E6" s="556"/>
      <c r="F6" s="556"/>
      <c r="G6" s="556"/>
      <c r="H6" s="556"/>
      <c r="I6" s="556"/>
      <c r="J6" s="556"/>
      <c r="K6" s="556"/>
      <c r="L6" s="556"/>
      <c r="M6" s="556"/>
      <c r="N6" s="556"/>
      <c r="O6" s="556"/>
      <c r="P6" s="556"/>
      <c r="Q6" s="556"/>
      <c r="R6" s="556"/>
      <c r="S6" s="556"/>
      <c r="T6" s="556"/>
      <c r="U6" s="556"/>
      <c r="V6" s="556"/>
      <c r="W6" s="556"/>
      <c r="X6" s="556"/>
      <c r="Y6" s="556"/>
      <c r="Z6" s="556"/>
      <c r="AA6" s="556"/>
      <c r="AB6" s="556"/>
      <c r="AC6" s="556"/>
      <c r="AD6" s="556"/>
      <c r="AE6" s="556"/>
      <c r="AF6" s="556"/>
      <c r="AG6" s="556"/>
      <c r="AH6" s="556"/>
      <c r="AI6" s="556"/>
      <c r="AJ6" s="556"/>
      <c r="AK6" s="556"/>
      <c r="AL6" s="556"/>
      <c r="AM6" s="556"/>
      <c r="AN6" s="556"/>
      <c r="AO6" s="556"/>
      <c r="AP6" s="556"/>
      <c r="AQ6" s="556"/>
      <c r="AR6" s="556"/>
      <c r="AS6" s="556"/>
      <c r="AT6" s="556"/>
      <c r="AU6" s="556"/>
      <c r="AV6" s="556"/>
      <c r="AW6" s="556"/>
      <c r="AX6" s="556"/>
      <c r="AY6" s="556"/>
      <c r="AZ6" s="556"/>
      <c r="BA6" s="556"/>
      <c r="BB6" s="556"/>
      <c r="BC6" s="556"/>
      <c r="BD6" s="556"/>
      <c r="BE6" s="556"/>
      <c r="BF6" s="556"/>
      <c r="BG6" s="556"/>
      <c r="BH6" s="556"/>
      <c r="BI6" s="556"/>
      <c r="BJ6" s="556"/>
      <c r="BK6" s="556"/>
      <c r="BL6" s="556"/>
      <c r="BM6" s="556"/>
      <c r="BN6" s="556"/>
      <c r="BO6" s="556"/>
      <c r="BP6" s="556"/>
      <c r="BQ6" s="556"/>
      <c r="BR6" s="556"/>
      <c r="BS6" s="556"/>
      <c r="BT6" s="556"/>
      <c r="BU6" s="556"/>
      <c r="BV6" s="556"/>
      <c r="BW6" s="556"/>
      <c r="BX6" s="556"/>
      <c r="BY6" s="556"/>
      <c r="BZ6" s="556"/>
      <c r="CA6" s="556"/>
      <c r="CB6" s="556"/>
      <c r="CC6" s="556"/>
      <c r="CD6" s="556"/>
      <c r="CE6" s="556"/>
      <c r="CF6" s="556"/>
      <c r="CG6" s="556"/>
      <c r="CH6" s="556"/>
      <c r="CI6" s="556"/>
      <c r="CJ6" s="556"/>
      <c r="CK6" s="556"/>
      <c r="CL6" s="556"/>
      <c r="CM6" s="556"/>
      <c r="CN6" s="556"/>
      <c r="CO6" s="556"/>
      <c r="CP6" s="556"/>
      <c r="CQ6" s="556"/>
      <c r="CR6" s="556"/>
      <c r="CS6" s="556"/>
      <c r="CT6" s="556"/>
      <c r="CU6" s="556"/>
      <c r="CV6" s="556"/>
      <c r="CW6" s="556"/>
      <c r="CX6" s="556"/>
      <c r="CY6" s="556"/>
      <c r="CZ6" s="556"/>
      <c r="DA6" s="556"/>
      <c r="DB6" s="556"/>
      <c r="DC6" s="556"/>
      <c r="DD6" s="556"/>
      <c r="DE6" s="556"/>
      <c r="DF6" s="556"/>
      <c r="DG6" s="556"/>
      <c r="DH6" s="556"/>
      <c r="DI6" s="556"/>
      <c r="DJ6" s="556"/>
      <c r="DK6" s="556"/>
      <c r="DL6" s="556"/>
      <c r="DM6" s="556"/>
      <c r="DN6" s="556"/>
      <c r="DO6" s="556"/>
      <c r="DP6" s="556"/>
      <c r="DQ6" s="556"/>
      <c r="DR6" s="556"/>
      <c r="DS6" s="556"/>
      <c r="DT6" s="556"/>
      <c r="DU6" s="556"/>
      <c r="DV6" s="556"/>
      <c r="DW6" s="556"/>
      <c r="DX6" s="556"/>
      <c r="DY6" s="556"/>
      <c r="DZ6" s="556"/>
      <c r="EA6" s="556"/>
      <c r="EB6" s="556"/>
      <c r="EC6" s="556"/>
      <c r="ED6" s="556"/>
      <c r="EE6" s="556"/>
      <c r="EF6" s="556"/>
      <c r="EG6" s="556"/>
      <c r="EH6" s="556"/>
      <c r="EI6" s="556"/>
      <c r="EJ6" s="556"/>
      <c r="EK6" s="556"/>
    </row>
    <row r="7" spans="2:141" s="387" customFormat="1" ht="11.5" x14ac:dyDescent="0.25"/>
    <row r="8" spans="2:141" s="387" customFormat="1" ht="11.5" x14ac:dyDescent="0.25"/>
    <row r="9" spans="2:141" s="387" customFormat="1" ht="11.5" x14ac:dyDescent="0.25">
      <c r="B9" s="388" t="s">
        <v>559</v>
      </c>
      <c r="C9" s="389"/>
      <c r="D9" s="389"/>
      <c r="E9" s="389"/>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c r="AU9" s="389"/>
      <c r="AV9" s="389"/>
      <c r="AW9" s="389"/>
      <c r="AX9" s="389"/>
      <c r="AY9" s="389"/>
      <c r="AZ9" s="389"/>
      <c r="BA9" s="389"/>
      <c r="BB9" s="389"/>
      <c r="BC9" s="389"/>
      <c r="BD9" s="389"/>
      <c r="BE9" s="389"/>
      <c r="BF9" s="389"/>
      <c r="BG9" s="389"/>
      <c r="BH9" s="389"/>
      <c r="BI9" s="389"/>
      <c r="BJ9" s="389"/>
      <c r="BK9" s="389"/>
      <c r="BL9" s="389"/>
      <c r="BM9" s="389"/>
      <c r="BN9" s="389"/>
      <c r="BO9" s="389"/>
      <c r="BP9" s="389"/>
      <c r="BQ9" s="389"/>
      <c r="BR9" s="389"/>
      <c r="BS9" s="389"/>
      <c r="BT9" s="389"/>
      <c r="BU9" s="389"/>
      <c r="BV9" s="389"/>
      <c r="BW9" s="389"/>
      <c r="BX9" s="389"/>
      <c r="BY9" s="389"/>
      <c r="BZ9" s="389"/>
      <c r="CA9" s="389"/>
      <c r="CB9" s="389"/>
      <c r="CC9" s="389"/>
      <c r="CD9" s="389"/>
      <c r="CE9" s="389"/>
      <c r="CF9" s="389"/>
      <c r="CG9" s="389"/>
      <c r="CH9" s="389"/>
      <c r="CI9" s="389"/>
      <c r="CJ9" s="389"/>
      <c r="CK9" s="389"/>
      <c r="CL9" s="389"/>
      <c r="CM9" s="389"/>
      <c r="CN9" s="389"/>
      <c r="CO9" s="389"/>
      <c r="CP9" s="389"/>
      <c r="CQ9" s="389"/>
      <c r="CR9" s="389"/>
      <c r="CS9" s="389"/>
      <c r="CT9" s="389"/>
      <c r="CU9" s="389"/>
      <c r="CV9" s="389"/>
      <c r="CW9" s="389"/>
      <c r="CX9" s="389"/>
      <c r="CY9" s="389"/>
      <c r="CZ9" s="389"/>
      <c r="DA9" s="389"/>
      <c r="DB9" s="389"/>
      <c r="DC9" s="389"/>
      <c r="DD9" s="389"/>
      <c r="DE9" s="389"/>
      <c r="DF9" s="389"/>
      <c r="DG9" s="389"/>
      <c r="DH9" s="389"/>
      <c r="DI9" s="389"/>
      <c r="DJ9" s="389"/>
      <c r="DK9" s="389"/>
      <c r="DL9" s="389"/>
      <c r="DM9" s="389"/>
      <c r="DN9" s="389"/>
      <c r="DO9" s="389"/>
      <c r="DP9" s="389"/>
      <c r="DQ9" s="389"/>
      <c r="DR9" s="389"/>
      <c r="DS9" s="389"/>
      <c r="DT9" s="389"/>
      <c r="DU9" s="389"/>
      <c r="DV9" s="389"/>
      <c r="DW9" s="389"/>
      <c r="DX9" s="389"/>
      <c r="DY9" s="389"/>
      <c r="DZ9" s="389"/>
      <c r="EA9" s="389"/>
      <c r="EB9" s="389"/>
      <c r="EC9" s="389"/>
      <c r="ED9" s="389"/>
      <c r="EE9" s="389"/>
      <c r="EF9" s="389"/>
      <c r="EG9" s="389"/>
      <c r="EH9" s="389"/>
      <c r="EI9" s="389"/>
      <c r="EJ9" s="389"/>
      <c r="EK9" s="389"/>
    </row>
    <row r="10" spans="2:141" s="387" customFormat="1" ht="24" customHeight="1" x14ac:dyDescent="0.25">
      <c r="B10" s="556" t="s">
        <v>535</v>
      </c>
      <c r="C10" s="556"/>
      <c r="D10" s="556"/>
      <c r="E10" s="556"/>
      <c r="F10" s="556"/>
      <c r="G10" s="556"/>
      <c r="H10" s="556"/>
      <c r="I10" s="556"/>
      <c r="J10" s="556"/>
      <c r="K10" s="556"/>
      <c r="L10" s="556"/>
      <c r="M10" s="556"/>
      <c r="N10" s="556"/>
      <c r="O10" s="556"/>
      <c r="P10" s="556"/>
      <c r="Q10" s="556"/>
      <c r="R10" s="556"/>
      <c r="S10" s="556"/>
      <c r="T10" s="556"/>
      <c r="U10" s="556"/>
      <c r="V10" s="556"/>
      <c r="W10" s="556"/>
      <c r="X10" s="556"/>
      <c r="Y10" s="556"/>
      <c r="Z10" s="556"/>
      <c r="AA10" s="556"/>
      <c r="AB10" s="556"/>
      <c r="AC10" s="556"/>
      <c r="AD10" s="556"/>
      <c r="AE10" s="556"/>
      <c r="AF10" s="556"/>
      <c r="AG10" s="556"/>
      <c r="AH10" s="556"/>
      <c r="AI10" s="556"/>
      <c r="AJ10" s="556"/>
      <c r="AK10" s="556"/>
      <c r="AL10" s="556"/>
      <c r="AM10" s="556"/>
      <c r="AN10" s="556"/>
      <c r="AO10" s="556"/>
      <c r="AP10" s="556"/>
      <c r="AQ10" s="556"/>
      <c r="AR10" s="556"/>
      <c r="AS10" s="556"/>
      <c r="AT10" s="556"/>
      <c r="AU10" s="556"/>
      <c r="AV10" s="556"/>
      <c r="AW10" s="556"/>
      <c r="AX10" s="556"/>
      <c r="AY10" s="556"/>
      <c r="AZ10" s="556"/>
      <c r="BA10" s="556"/>
      <c r="BB10" s="556"/>
      <c r="BC10" s="556"/>
      <c r="BD10" s="556"/>
      <c r="BE10" s="556"/>
      <c r="BF10" s="556"/>
      <c r="BG10" s="556"/>
      <c r="BH10" s="556"/>
      <c r="BI10" s="556"/>
      <c r="BJ10" s="556"/>
      <c r="BK10" s="556"/>
      <c r="BL10" s="556"/>
      <c r="BM10" s="556"/>
      <c r="BN10" s="556"/>
      <c r="BO10" s="556"/>
      <c r="BP10" s="556"/>
      <c r="BQ10" s="556"/>
      <c r="BR10" s="556"/>
      <c r="BS10" s="556"/>
      <c r="BT10" s="556"/>
      <c r="BU10" s="556"/>
      <c r="BV10" s="556"/>
      <c r="BW10" s="556"/>
      <c r="BX10" s="556"/>
      <c r="BY10" s="556"/>
      <c r="BZ10" s="556"/>
      <c r="CA10" s="556"/>
      <c r="CB10" s="556"/>
      <c r="CC10" s="556"/>
      <c r="CD10" s="556"/>
      <c r="CE10" s="556"/>
      <c r="CF10" s="556"/>
      <c r="CG10" s="556"/>
      <c r="CH10" s="556"/>
      <c r="CI10" s="556"/>
      <c r="CJ10" s="556"/>
      <c r="CK10" s="556"/>
      <c r="CL10" s="556"/>
      <c r="CM10" s="556"/>
      <c r="CN10" s="556"/>
      <c r="CO10" s="556"/>
      <c r="CP10" s="556"/>
      <c r="CQ10" s="556"/>
      <c r="CR10" s="556"/>
      <c r="CS10" s="556"/>
      <c r="CT10" s="556"/>
      <c r="CU10" s="556"/>
      <c r="CV10" s="556"/>
      <c r="CW10" s="556"/>
      <c r="CX10" s="556"/>
      <c r="CY10" s="556"/>
      <c r="CZ10" s="556"/>
      <c r="DA10" s="556"/>
      <c r="DB10" s="556"/>
      <c r="DC10" s="556"/>
      <c r="DD10" s="556"/>
      <c r="DE10" s="556"/>
      <c r="DF10" s="556"/>
      <c r="DG10" s="556"/>
      <c r="DH10" s="556"/>
      <c r="DI10" s="556"/>
      <c r="DJ10" s="556"/>
      <c r="DK10" s="556"/>
      <c r="DL10" s="556"/>
      <c r="DM10" s="556"/>
      <c r="DN10" s="556"/>
      <c r="DO10" s="556"/>
      <c r="DP10" s="556"/>
      <c r="DQ10" s="556"/>
      <c r="DR10" s="556"/>
      <c r="DS10" s="556"/>
      <c r="DT10" s="556"/>
      <c r="DU10" s="556"/>
      <c r="DV10" s="556"/>
      <c r="DW10" s="556"/>
      <c r="DX10" s="556"/>
      <c r="DY10" s="556"/>
      <c r="DZ10" s="556"/>
      <c r="EA10" s="556"/>
      <c r="EB10" s="556"/>
      <c r="EC10" s="556"/>
      <c r="ED10" s="556"/>
      <c r="EE10" s="556"/>
      <c r="EF10" s="556"/>
      <c r="EG10" s="556"/>
      <c r="EH10" s="556"/>
      <c r="EI10" s="556"/>
      <c r="EJ10" s="556"/>
      <c r="EK10" s="556"/>
    </row>
    <row r="11" spans="2:141" s="387" customFormat="1" ht="11.5" x14ac:dyDescent="0.25"/>
    <row r="12" spans="2:141" s="387" customFormat="1" ht="12" x14ac:dyDescent="0.3">
      <c r="G12" s="390" t="s">
        <v>536</v>
      </c>
    </row>
    <row r="13" spans="2:141" s="387" customFormat="1" ht="12" customHeight="1" x14ac:dyDescent="0.25">
      <c r="G13" s="554" t="s">
        <v>537</v>
      </c>
      <c r="H13" s="554"/>
      <c r="I13" s="554"/>
      <c r="J13" s="554"/>
      <c r="K13" s="554"/>
      <c r="L13" s="554"/>
      <c r="M13" s="554"/>
      <c r="N13" s="554"/>
      <c r="O13" s="554"/>
      <c r="P13" s="554"/>
      <c r="Q13" s="554"/>
      <c r="R13" s="554"/>
      <c r="S13" s="554"/>
      <c r="T13" s="554"/>
      <c r="U13" s="554"/>
      <c r="V13" s="554"/>
      <c r="W13" s="554"/>
      <c r="X13" s="554"/>
      <c r="Y13" s="554"/>
      <c r="Z13" s="554"/>
      <c r="AA13" s="554"/>
      <c r="AB13" s="554"/>
      <c r="AC13" s="554"/>
      <c r="AD13" s="554"/>
      <c r="AE13" s="554"/>
      <c r="AF13" s="554"/>
      <c r="AG13" s="554"/>
      <c r="AH13" s="554"/>
      <c r="AI13" s="554"/>
      <c r="AJ13" s="554"/>
      <c r="AK13" s="554"/>
      <c r="AL13" s="554"/>
      <c r="AM13" s="554"/>
      <c r="AN13" s="554"/>
      <c r="AO13" s="554"/>
      <c r="AP13" s="554"/>
      <c r="AQ13" s="554"/>
      <c r="AR13" s="554"/>
      <c r="AS13" s="554"/>
      <c r="AT13" s="554"/>
      <c r="AU13" s="554"/>
      <c r="AV13" s="554"/>
      <c r="AW13" s="554"/>
      <c r="AX13" s="554"/>
      <c r="AY13" s="554"/>
      <c r="AZ13" s="554"/>
      <c r="BA13" s="554"/>
      <c r="BB13" s="554"/>
      <c r="BC13" s="554"/>
      <c r="BD13" s="554"/>
      <c r="BE13" s="554"/>
      <c r="BF13" s="554"/>
      <c r="BG13" s="554"/>
      <c r="BH13" s="554"/>
      <c r="BI13" s="554"/>
      <c r="BJ13" s="554"/>
      <c r="BK13" s="554"/>
      <c r="BL13" s="554"/>
      <c r="BM13" s="554"/>
      <c r="BN13" s="554"/>
      <c r="BO13" s="554"/>
      <c r="BP13" s="554"/>
      <c r="BQ13" s="554"/>
      <c r="BR13" s="554"/>
      <c r="BS13" s="554"/>
      <c r="BT13" s="554"/>
      <c r="BU13" s="554"/>
      <c r="BV13" s="554"/>
      <c r="BW13" s="554"/>
      <c r="BX13" s="554"/>
      <c r="BY13" s="554"/>
      <c r="BZ13" s="554"/>
      <c r="CA13" s="554"/>
      <c r="CB13" s="554"/>
      <c r="CC13" s="554"/>
      <c r="CD13" s="554"/>
      <c r="CE13" s="554"/>
      <c r="CF13" s="554"/>
      <c r="CG13" s="554"/>
      <c r="CH13" s="554"/>
      <c r="CI13" s="554"/>
      <c r="CJ13" s="554"/>
      <c r="CK13" s="554"/>
      <c r="CL13" s="554"/>
      <c r="CM13" s="554"/>
      <c r="CN13" s="554"/>
      <c r="CO13" s="554"/>
      <c r="CP13" s="554"/>
      <c r="CQ13" s="554"/>
      <c r="CR13" s="554"/>
      <c r="CS13" s="554"/>
      <c r="CT13" s="554"/>
      <c r="CU13" s="554"/>
      <c r="CV13" s="554"/>
      <c r="CW13" s="554"/>
      <c r="CX13" s="554"/>
      <c r="CY13" s="554"/>
      <c r="CZ13" s="554"/>
      <c r="DA13" s="554"/>
      <c r="DB13" s="554"/>
      <c r="DC13" s="554"/>
      <c r="DD13" s="554"/>
      <c r="DE13" s="554"/>
      <c r="DF13" s="554"/>
      <c r="DG13" s="554"/>
      <c r="DH13" s="554"/>
      <c r="DI13" s="554"/>
      <c r="DJ13" s="554"/>
      <c r="DK13" s="554"/>
      <c r="DL13" s="554"/>
      <c r="DM13" s="554"/>
      <c r="DN13" s="554"/>
      <c r="DO13" s="554"/>
      <c r="DP13" s="554"/>
      <c r="DQ13" s="554"/>
      <c r="DR13" s="554"/>
      <c r="DS13" s="554"/>
      <c r="DT13" s="554"/>
      <c r="DU13" s="554"/>
      <c r="DV13" s="554"/>
      <c r="DW13" s="554"/>
      <c r="DX13" s="554"/>
      <c r="DY13" s="554"/>
      <c r="DZ13" s="554"/>
      <c r="EA13" s="554"/>
      <c r="EB13" s="554"/>
      <c r="EC13" s="554"/>
      <c r="ED13" s="554"/>
      <c r="EE13" s="554"/>
      <c r="EF13" s="554"/>
      <c r="EG13" s="554"/>
      <c r="EH13" s="554"/>
      <c r="EI13" s="554"/>
      <c r="EJ13" s="554"/>
      <c r="EK13" s="554"/>
    </row>
    <row r="14" spans="2:141" s="387" customFormat="1" ht="24" customHeight="1" x14ac:dyDescent="0.25">
      <c r="L14" s="555" t="s">
        <v>538</v>
      </c>
      <c r="M14" s="555"/>
      <c r="O14" s="554" t="s">
        <v>539</v>
      </c>
      <c r="P14" s="554"/>
      <c r="Q14" s="554"/>
      <c r="R14" s="554"/>
      <c r="S14" s="554"/>
      <c r="T14" s="554"/>
      <c r="U14" s="554"/>
      <c r="V14" s="554"/>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554"/>
      <c r="AV14" s="554"/>
      <c r="AW14" s="554"/>
      <c r="AX14" s="554"/>
      <c r="AY14" s="554"/>
      <c r="AZ14" s="554"/>
      <c r="BA14" s="554"/>
      <c r="BB14" s="554"/>
      <c r="BC14" s="554"/>
      <c r="BD14" s="554"/>
      <c r="BE14" s="554"/>
      <c r="BF14" s="554"/>
      <c r="BG14" s="554"/>
      <c r="BH14" s="554"/>
      <c r="BI14" s="554"/>
      <c r="BJ14" s="554"/>
      <c r="BK14" s="554"/>
      <c r="BL14" s="554"/>
      <c r="BM14" s="554"/>
      <c r="BN14" s="554"/>
      <c r="BO14" s="554"/>
      <c r="BP14" s="554"/>
      <c r="BQ14" s="554"/>
      <c r="BR14" s="554"/>
      <c r="BS14" s="554"/>
      <c r="BT14" s="554"/>
      <c r="BU14" s="554"/>
      <c r="BV14" s="554"/>
      <c r="BW14" s="554"/>
      <c r="BX14" s="554"/>
      <c r="BY14" s="554"/>
      <c r="BZ14" s="554"/>
      <c r="CA14" s="554"/>
      <c r="CB14" s="554"/>
      <c r="CC14" s="554"/>
      <c r="CD14" s="554"/>
      <c r="CE14" s="554"/>
      <c r="CF14" s="554"/>
      <c r="CG14" s="554"/>
      <c r="CH14" s="554"/>
      <c r="CI14" s="554"/>
      <c r="CJ14" s="554"/>
      <c r="CK14" s="554"/>
      <c r="CL14" s="554"/>
      <c r="CM14" s="554"/>
      <c r="CN14" s="554"/>
      <c r="CO14" s="554"/>
      <c r="CP14" s="554"/>
      <c r="CQ14" s="554"/>
      <c r="CR14" s="554"/>
      <c r="CS14" s="554"/>
      <c r="CT14" s="554"/>
      <c r="CU14" s="554"/>
      <c r="CV14" s="554"/>
      <c r="CW14" s="554"/>
      <c r="CX14" s="554"/>
      <c r="CY14" s="554"/>
      <c r="CZ14" s="554"/>
      <c r="DA14" s="554"/>
      <c r="DB14" s="554"/>
      <c r="DC14" s="554"/>
      <c r="DD14" s="554"/>
      <c r="DE14" s="554"/>
      <c r="DF14" s="554"/>
      <c r="DG14" s="554"/>
      <c r="DH14" s="554"/>
      <c r="DI14" s="554"/>
      <c r="DJ14" s="554"/>
      <c r="DK14" s="554"/>
      <c r="DL14" s="554"/>
      <c r="DM14" s="554"/>
      <c r="DN14" s="554"/>
      <c r="DO14" s="554"/>
      <c r="DP14" s="554"/>
      <c r="DQ14" s="554"/>
      <c r="DR14" s="554"/>
      <c r="DS14" s="554"/>
      <c r="DT14" s="554"/>
      <c r="DU14" s="554"/>
      <c r="DV14" s="554"/>
      <c r="DW14" s="554"/>
      <c r="DX14" s="554"/>
      <c r="DY14" s="554"/>
      <c r="DZ14" s="554"/>
      <c r="EA14" s="554"/>
      <c r="EB14" s="554"/>
      <c r="EC14" s="554"/>
      <c r="ED14" s="554"/>
      <c r="EE14" s="554"/>
      <c r="EF14" s="554"/>
      <c r="EG14" s="554"/>
      <c r="EH14" s="554"/>
      <c r="EI14" s="554"/>
      <c r="EJ14" s="554"/>
      <c r="EK14" s="554"/>
    </row>
    <row r="15" spans="2:141" s="387" customFormat="1" ht="36" customHeight="1" x14ac:dyDescent="0.25">
      <c r="L15" s="555" t="s">
        <v>538</v>
      </c>
      <c r="M15" s="555"/>
      <c r="O15" s="557" t="s">
        <v>540</v>
      </c>
      <c r="P15" s="557"/>
      <c r="Q15" s="557"/>
      <c r="R15" s="557"/>
      <c r="S15" s="557"/>
      <c r="T15" s="557"/>
      <c r="U15" s="557"/>
      <c r="V15" s="557"/>
      <c r="W15" s="557"/>
      <c r="X15" s="557"/>
      <c r="Y15" s="557"/>
      <c r="Z15" s="557"/>
      <c r="AA15" s="557"/>
      <c r="AB15" s="557"/>
      <c r="AC15" s="557"/>
      <c r="AD15" s="557"/>
      <c r="AE15" s="557"/>
      <c r="AF15" s="557"/>
      <c r="AG15" s="557"/>
      <c r="AH15" s="557"/>
      <c r="AI15" s="557"/>
      <c r="AJ15" s="557"/>
      <c r="AK15" s="557"/>
      <c r="AL15" s="557"/>
      <c r="AM15" s="557"/>
      <c r="AN15" s="557"/>
      <c r="AO15" s="557"/>
      <c r="AP15" s="557"/>
      <c r="AQ15" s="557"/>
      <c r="AR15" s="557"/>
      <c r="AS15" s="557"/>
      <c r="AT15" s="557"/>
      <c r="AU15" s="557"/>
      <c r="AV15" s="557"/>
      <c r="AW15" s="557"/>
      <c r="AX15" s="557"/>
      <c r="AY15" s="557"/>
      <c r="AZ15" s="557"/>
      <c r="BA15" s="557"/>
      <c r="BB15" s="557"/>
      <c r="BC15" s="557"/>
      <c r="BD15" s="557"/>
      <c r="BE15" s="557"/>
      <c r="BF15" s="557"/>
      <c r="BG15" s="557"/>
      <c r="BH15" s="557"/>
      <c r="BI15" s="557"/>
      <c r="BJ15" s="557"/>
      <c r="BK15" s="557"/>
      <c r="BL15" s="557"/>
      <c r="BM15" s="557"/>
      <c r="BN15" s="557"/>
      <c r="BO15" s="557"/>
      <c r="BP15" s="557"/>
      <c r="BQ15" s="557"/>
      <c r="BR15" s="557"/>
      <c r="BS15" s="557"/>
      <c r="BT15" s="557"/>
      <c r="BU15" s="557"/>
      <c r="BV15" s="557"/>
      <c r="BW15" s="557"/>
      <c r="BX15" s="557"/>
      <c r="BY15" s="557"/>
      <c r="BZ15" s="557"/>
      <c r="CA15" s="557"/>
      <c r="CB15" s="557"/>
      <c r="CC15" s="557"/>
      <c r="CD15" s="557"/>
      <c r="CE15" s="557"/>
      <c r="CF15" s="557"/>
      <c r="CG15" s="557"/>
      <c r="CH15" s="557"/>
      <c r="CI15" s="557"/>
      <c r="CJ15" s="557"/>
      <c r="CK15" s="557"/>
      <c r="CL15" s="557"/>
      <c r="CM15" s="557"/>
      <c r="CN15" s="557"/>
      <c r="CO15" s="557"/>
      <c r="CP15" s="557"/>
      <c r="CQ15" s="557"/>
      <c r="CR15" s="557"/>
      <c r="CS15" s="557"/>
      <c r="CT15" s="557"/>
      <c r="CU15" s="557"/>
      <c r="CV15" s="557"/>
      <c r="CW15" s="557"/>
      <c r="CX15" s="557"/>
      <c r="CY15" s="557"/>
      <c r="CZ15" s="557"/>
      <c r="DA15" s="557"/>
      <c r="DB15" s="557"/>
      <c r="DC15" s="557"/>
      <c r="DD15" s="557"/>
      <c r="DE15" s="557"/>
      <c r="DF15" s="557"/>
      <c r="DG15" s="557"/>
      <c r="DH15" s="557"/>
      <c r="DI15" s="557"/>
      <c r="DJ15" s="557"/>
      <c r="DK15" s="557"/>
      <c r="DL15" s="557"/>
      <c r="DM15" s="557"/>
      <c r="DN15" s="557"/>
      <c r="DO15" s="557"/>
      <c r="DP15" s="557"/>
      <c r="DQ15" s="557"/>
      <c r="DR15" s="557"/>
      <c r="DS15" s="557"/>
      <c r="DT15" s="557"/>
      <c r="DU15" s="557"/>
      <c r="DV15" s="557"/>
      <c r="DW15" s="557"/>
      <c r="DX15" s="557"/>
      <c r="DY15" s="557"/>
      <c r="DZ15" s="557"/>
      <c r="EA15" s="557"/>
      <c r="EB15" s="557"/>
      <c r="EC15" s="557"/>
      <c r="ED15" s="557"/>
      <c r="EE15" s="557"/>
      <c r="EF15" s="557"/>
      <c r="EG15" s="557"/>
      <c r="EH15" s="557"/>
      <c r="EI15" s="557"/>
      <c r="EJ15" s="557"/>
      <c r="EK15" s="557"/>
    </row>
    <row r="16" spans="2:141" s="387" customFormat="1" ht="12" customHeight="1" x14ac:dyDescent="0.25">
      <c r="L16" s="555" t="s">
        <v>538</v>
      </c>
      <c r="M16" s="555"/>
      <c r="O16" s="554" t="s">
        <v>541</v>
      </c>
      <c r="P16" s="554"/>
      <c r="Q16" s="554"/>
      <c r="R16" s="554"/>
      <c r="S16" s="554"/>
      <c r="T16" s="554"/>
      <c r="U16" s="554"/>
      <c r="V16" s="554"/>
      <c r="W16" s="554"/>
      <c r="X16" s="554"/>
      <c r="Y16" s="554"/>
      <c r="Z16" s="554"/>
      <c r="AA16" s="554"/>
      <c r="AB16" s="554"/>
      <c r="AC16" s="554"/>
      <c r="AD16" s="554"/>
      <c r="AE16" s="554"/>
      <c r="AF16" s="554"/>
      <c r="AG16" s="554"/>
      <c r="AH16" s="554"/>
      <c r="AI16" s="554"/>
      <c r="AJ16" s="554"/>
      <c r="AK16" s="554"/>
      <c r="AL16" s="554"/>
      <c r="AM16" s="554"/>
      <c r="AN16" s="554"/>
      <c r="AO16" s="554"/>
      <c r="AP16" s="554"/>
      <c r="AQ16" s="554"/>
      <c r="AR16" s="554"/>
      <c r="AS16" s="554"/>
      <c r="AT16" s="554"/>
      <c r="AU16" s="554"/>
      <c r="AV16" s="554"/>
      <c r="AW16" s="554"/>
      <c r="AX16" s="554"/>
      <c r="AY16" s="554"/>
      <c r="AZ16" s="554"/>
      <c r="BA16" s="554"/>
      <c r="BB16" s="554"/>
      <c r="BC16" s="554"/>
      <c r="BD16" s="554"/>
      <c r="BE16" s="554"/>
      <c r="BF16" s="554"/>
      <c r="BG16" s="554"/>
      <c r="BH16" s="554"/>
      <c r="BI16" s="554"/>
      <c r="BJ16" s="554"/>
      <c r="BK16" s="554"/>
      <c r="BL16" s="554"/>
      <c r="BM16" s="554"/>
      <c r="BN16" s="554"/>
      <c r="BO16" s="554"/>
      <c r="BP16" s="554"/>
      <c r="BQ16" s="554"/>
      <c r="BR16" s="554"/>
      <c r="BS16" s="554"/>
      <c r="BT16" s="554"/>
      <c r="BU16" s="554"/>
      <c r="BV16" s="554"/>
      <c r="BW16" s="554"/>
      <c r="BX16" s="554"/>
      <c r="BY16" s="554"/>
      <c r="BZ16" s="554"/>
      <c r="CA16" s="554"/>
      <c r="CB16" s="554"/>
      <c r="CC16" s="554"/>
      <c r="CD16" s="554"/>
      <c r="CE16" s="554"/>
      <c r="CF16" s="554"/>
      <c r="CG16" s="554"/>
      <c r="CH16" s="554"/>
      <c r="CI16" s="554"/>
      <c r="CJ16" s="554"/>
      <c r="CK16" s="554"/>
      <c r="CL16" s="554"/>
      <c r="CM16" s="554"/>
      <c r="CN16" s="554"/>
      <c r="CO16" s="554"/>
      <c r="CP16" s="554"/>
      <c r="CQ16" s="554"/>
      <c r="CR16" s="554"/>
      <c r="CS16" s="554"/>
      <c r="CT16" s="554"/>
      <c r="CU16" s="554"/>
      <c r="CV16" s="554"/>
      <c r="CW16" s="554"/>
      <c r="CX16" s="554"/>
      <c r="CY16" s="554"/>
      <c r="CZ16" s="554"/>
      <c r="DA16" s="554"/>
      <c r="DB16" s="554"/>
      <c r="DC16" s="554"/>
      <c r="DD16" s="554"/>
      <c r="DE16" s="554"/>
      <c r="DF16" s="554"/>
      <c r="DG16" s="554"/>
      <c r="DH16" s="554"/>
      <c r="DI16" s="554"/>
      <c r="DJ16" s="554"/>
      <c r="DK16" s="554"/>
      <c r="DL16" s="554"/>
      <c r="DM16" s="554"/>
      <c r="DN16" s="554"/>
      <c r="DO16" s="554"/>
      <c r="DP16" s="554"/>
      <c r="DQ16" s="554"/>
      <c r="DR16" s="554"/>
      <c r="DS16" s="554"/>
      <c r="DT16" s="554"/>
      <c r="DU16" s="554"/>
      <c r="DV16" s="554"/>
      <c r="DW16" s="554"/>
      <c r="DX16" s="554"/>
      <c r="DY16" s="554"/>
      <c r="DZ16" s="554"/>
      <c r="EA16" s="554"/>
      <c r="EB16" s="554"/>
      <c r="EC16" s="554"/>
      <c r="ED16" s="554"/>
      <c r="EE16" s="554"/>
      <c r="EF16" s="554"/>
      <c r="EG16" s="554"/>
      <c r="EH16" s="554"/>
      <c r="EI16" s="554"/>
      <c r="EJ16" s="554"/>
      <c r="EK16" s="554"/>
    </row>
    <row r="17" spans="2:141" s="387" customFormat="1" ht="11.5" x14ac:dyDescent="0.25"/>
    <row r="18" spans="2:141" s="387" customFormat="1" ht="12" x14ac:dyDescent="0.3">
      <c r="G18" s="390" t="s">
        <v>542</v>
      </c>
    </row>
    <row r="19" spans="2:141" s="387" customFormat="1" ht="24" customHeight="1" x14ac:dyDescent="0.25">
      <c r="G19" s="554" t="s">
        <v>543</v>
      </c>
      <c r="H19" s="554"/>
      <c r="I19" s="554"/>
      <c r="J19" s="554"/>
      <c r="K19" s="554"/>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554"/>
      <c r="AI19" s="554"/>
      <c r="AJ19" s="554"/>
      <c r="AK19" s="554"/>
      <c r="AL19" s="554"/>
      <c r="AM19" s="554"/>
      <c r="AN19" s="554"/>
      <c r="AO19" s="554"/>
      <c r="AP19" s="554"/>
      <c r="AQ19" s="554"/>
      <c r="AR19" s="554"/>
      <c r="AS19" s="554"/>
      <c r="AT19" s="554"/>
      <c r="AU19" s="554"/>
      <c r="AV19" s="554"/>
      <c r="AW19" s="554"/>
      <c r="AX19" s="554"/>
      <c r="AY19" s="554"/>
      <c r="AZ19" s="554"/>
      <c r="BA19" s="554"/>
      <c r="BB19" s="554"/>
      <c r="BC19" s="554"/>
      <c r="BD19" s="554"/>
      <c r="BE19" s="554"/>
      <c r="BF19" s="554"/>
      <c r="BG19" s="554"/>
      <c r="BH19" s="554"/>
      <c r="BI19" s="554"/>
      <c r="BJ19" s="554"/>
      <c r="BK19" s="554"/>
      <c r="BL19" s="554"/>
      <c r="BM19" s="554"/>
      <c r="BN19" s="554"/>
      <c r="BO19" s="554"/>
      <c r="BP19" s="554"/>
      <c r="BQ19" s="554"/>
      <c r="BR19" s="554"/>
      <c r="BS19" s="554"/>
      <c r="BT19" s="554"/>
      <c r="BU19" s="554"/>
      <c r="BV19" s="554"/>
      <c r="BW19" s="554"/>
      <c r="BX19" s="554"/>
      <c r="BY19" s="554"/>
      <c r="BZ19" s="554"/>
      <c r="CA19" s="554"/>
      <c r="CB19" s="554"/>
      <c r="CC19" s="554"/>
      <c r="CD19" s="554"/>
      <c r="CE19" s="554"/>
      <c r="CF19" s="554"/>
      <c r="CG19" s="554"/>
      <c r="CH19" s="554"/>
      <c r="CI19" s="554"/>
      <c r="CJ19" s="554"/>
      <c r="CK19" s="554"/>
      <c r="CL19" s="554"/>
      <c r="CM19" s="554"/>
      <c r="CN19" s="554"/>
      <c r="CO19" s="554"/>
      <c r="CP19" s="554"/>
      <c r="CQ19" s="554"/>
      <c r="CR19" s="554"/>
      <c r="CS19" s="554"/>
      <c r="CT19" s="554"/>
      <c r="CU19" s="554"/>
      <c r="CV19" s="554"/>
      <c r="CW19" s="554"/>
      <c r="CX19" s="554"/>
      <c r="CY19" s="554"/>
      <c r="CZ19" s="554"/>
      <c r="DA19" s="554"/>
      <c r="DB19" s="554"/>
      <c r="DC19" s="554"/>
      <c r="DD19" s="554"/>
      <c r="DE19" s="554"/>
      <c r="DF19" s="554"/>
      <c r="DG19" s="554"/>
      <c r="DH19" s="554"/>
      <c r="DI19" s="554"/>
      <c r="DJ19" s="554"/>
      <c r="DK19" s="554"/>
      <c r="DL19" s="554"/>
      <c r="DM19" s="554"/>
      <c r="DN19" s="554"/>
      <c r="DO19" s="554"/>
      <c r="DP19" s="554"/>
      <c r="DQ19" s="554"/>
      <c r="DR19" s="554"/>
      <c r="DS19" s="554"/>
      <c r="DT19" s="554"/>
      <c r="DU19" s="554"/>
      <c r="DV19" s="554"/>
      <c r="DW19" s="554"/>
      <c r="DX19" s="554"/>
      <c r="DY19" s="554"/>
      <c r="DZ19" s="554"/>
      <c r="EA19" s="554"/>
      <c r="EB19" s="554"/>
      <c r="EC19" s="554"/>
      <c r="ED19" s="554"/>
      <c r="EE19" s="554"/>
      <c r="EF19" s="554"/>
      <c r="EG19" s="554"/>
      <c r="EH19" s="554"/>
      <c r="EI19" s="554"/>
      <c r="EJ19" s="554"/>
      <c r="EK19" s="554"/>
    </row>
    <row r="20" spans="2:141" s="387" customFormat="1" ht="12" customHeight="1" x14ac:dyDescent="0.25">
      <c r="L20" s="555" t="s">
        <v>538</v>
      </c>
      <c r="M20" s="555"/>
      <c r="O20" s="554" t="s">
        <v>544</v>
      </c>
      <c r="P20" s="554"/>
      <c r="Q20" s="554"/>
      <c r="R20" s="554"/>
      <c r="S20" s="554"/>
      <c r="T20" s="554"/>
      <c r="U20" s="554"/>
      <c r="V20" s="554"/>
      <c r="W20" s="554"/>
      <c r="X20" s="554"/>
      <c r="Y20" s="554"/>
      <c r="Z20" s="554"/>
      <c r="AA20" s="554"/>
      <c r="AB20" s="554"/>
      <c r="AC20" s="554"/>
      <c r="AD20" s="554"/>
      <c r="AE20" s="554"/>
      <c r="AF20" s="554"/>
      <c r="AG20" s="554"/>
      <c r="AH20" s="554"/>
      <c r="AI20" s="554"/>
      <c r="AJ20" s="554"/>
      <c r="AK20" s="554"/>
      <c r="AL20" s="554"/>
      <c r="AM20" s="554"/>
      <c r="AN20" s="554"/>
      <c r="AO20" s="554"/>
      <c r="AP20" s="554"/>
      <c r="AQ20" s="554"/>
      <c r="AR20" s="554"/>
      <c r="AS20" s="554"/>
      <c r="AT20" s="554"/>
      <c r="AU20" s="554"/>
      <c r="AV20" s="554"/>
      <c r="AW20" s="554"/>
      <c r="AX20" s="554"/>
      <c r="AY20" s="554"/>
      <c r="AZ20" s="554"/>
      <c r="BA20" s="554"/>
      <c r="BB20" s="554"/>
      <c r="BC20" s="554"/>
      <c r="BD20" s="554"/>
      <c r="BE20" s="554"/>
      <c r="BF20" s="554"/>
      <c r="BG20" s="554"/>
      <c r="BH20" s="554"/>
      <c r="BI20" s="554"/>
      <c r="BJ20" s="554"/>
      <c r="BK20" s="554"/>
      <c r="BL20" s="554"/>
      <c r="BM20" s="554"/>
      <c r="BN20" s="554"/>
      <c r="BO20" s="554"/>
      <c r="BP20" s="554"/>
      <c r="BQ20" s="554"/>
      <c r="BR20" s="554"/>
      <c r="BS20" s="554"/>
      <c r="BT20" s="554"/>
      <c r="BU20" s="554"/>
      <c r="BV20" s="554"/>
      <c r="BW20" s="554"/>
      <c r="BX20" s="554"/>
      <c r="BY20" s="554"/>
      <c r="BZ20" s="554"/>
      <c r="CA20" s="554"/>
      <c r="CB20" s="554"/>
      <c r="CC20" s="554"/>
      <c r="CD20" s="554"/>
      <c r="CE20" s="554"/>
      <c r="CF20" s="554"/>
      <c r="CG20" s="554"/>
      <c r="CH20" s="554"/>
      <c r="CI20" s="554"/>
      <c r="CJ20" s="554"/>
      <c r="CK20" s="554"/>
      <c r="CL20" s="554"/>
      <c r="CM20" s="554"/>
      <c r="CN20" s="554"/>
      <c r="CO20" s="554"/>
      <c r="CP20" s="554"/>
      <c r="CQ20" s="554"/>
      <c r="CR20" s="554"/>
      <c r="CS20" s="554"/>
      <c r="CT20" s="554"/>
      <c r="CU20" s="554"/>
      <c r="CV20" s="554"/>
      <c r="CW20" s="554"/>
      <c r="CX20" s="554"/>
      <c r="CY20" s="554"/>
      <c r="CZ20" s="554"/>
      <c r="DA20" s="554"/>
      <c r="DB20" s="554"/>
      <c r="DC20" s="554"/>
      <c r="DD20" s="554"/>
      <c r="DE20" s="554"/>
      <c r="DF20" s="554"/>
      <c r="DG20" s="554"/>
      <c r="DH20" s="554"/>
      <c r="DI20" s="554"/>
      <c r="DJ20" s="554"/>
      <c r="DK20" s="554"/>
      <c r="DL20" s="554"/>
      <c r="DM20" s="554"/>
      <c r="DN20" s="554"/>
      <c r="DO20" s="554"/>
      <c r="DP20" s="554"/>
      <c r="DQ20" s="554"/>
      <c r="DR20" s="554"/>
      <c r="DS20" s="554"/>
      <c r="DT20" s="554"/>
      <c r="DU20" s="554"/>
      <c r="DV20" s="554"/>
      <c r="DW20" s="554"/>
      <c r="DX20" s="554"/>
      <c r="DY20" s="554"/>
      <c r="DZ20" s="554"/>
      <c r="EA20" s="554"/>
      <c r="EB20" s="554"/>
      <c r="EC20" s="554"/>
      <c r="ED20" s="554"/>
      <c r="EE20" s="554"/>
      <c r="EF20" s="554"/>
      <c r="EG20" s="554"/>
      <c r="EH20" s="554"/>
      <c r="EI20" s="554"/>
      <c r="EJ20" s="554"/>
      <c r="EK20" s="554"/>
    </row>
    <row r="21" spans="2:141" s="387" customFormat="1" ht="12" customHeight="1" x14ac:dyDescent="0.25">
      <c r="L21" s="555" t="s">
        <v>538</v>
      </c>
      <c r="M21" s="555"/>
      <c r="O21" s="554" t="s">
        <v>545</v>
      </c>
      <c r="P21" s="554"/>
      <c r="Q21" s="554"/>
      <c r="R21" s="554"/>
      <c r="S21" s="554"/>
      <c r="T21" s="554"/>
      <c r="U21" s="554"/>
      <c r="V21" s="554"/>
      <c r="W21" s="554"/>
      <c r="X21" s="554"/>
      <c r="Y21" s="554"/>
      <c r="Z21" s="554"/>
      <c r="AA21" s="554"/>
      <c r="AB21" s="554"/>
      <c r="AC21" s="554"/>
      <c r="AD21" s="554"/>
      <c r="AE21" s="554"/>
      <c r="AF21" s="554"/>
      <c r="AG21" s="554"/>
      <c r="AH21" s="554"/>
      <c r="AI21" s="554"/>
      <c r="AJ21" s="554"/>
      <c r="AK21" s="554"/>
      <c r="AL21" s="554"/>
      <c r="AM21" s="554"/>
      <c r="AN21" s="554"/>
      <c r="AO21" s="554"/>
      <c r="AP21" s="554"/>
      <c r="AQ21" s="554"/>
      <c r="AR21" s="554"/>
      <c r="AS21" s="554"/>
      <c r="AT21" s="554"/>
      <c r="AU21" s="554"/>
      <c r="AV21" s="554"/>
      <c r="AW21" s="554"/>
      <c r="AX21" s="554"/>
      <c r="AY21" s="554"/>
      <c r="AZ21" s="554"/>
      <c r="BA21" s="554"/>
      <c r="BB21" s="554"/>
      <c r="BC21" s="554"/>
      <c r="BD21" s="554"/>
      <c r="BE21" s="554"/>
      <c r="BF21" s="554"/>
      <c r="BG21" s="554"/>
      <c r="BH21" s="554"/>
      <c r="BI21" s="554"/>
      <c r="BJ21" s="554"/>
      <c r="BK21" s="554"/>
      <c r="BL21" s="554"/>
      <c r="BM21" s="554"/>
      <c r="BN21" s="554"/>
      <c r="BO21" s="554"/>
      <c r="BP21" s="554"/>
      <c r="BQ21" s="554"/>
      <c r="BR21" s="554"/>
      <c r="BS21" s="554"/>
      <c r="BT21" s="554"/>
      <c r="BU21" s="554"/>
      <c r="BV21" s="554"/>
      <c r="BW21" s="554"/>
      <c r="BX21" s="554"/>
      <c r="BY21" s="554"/>
      <c r="BZ21" s="554"/>
      <c r="CA21" s="554"/>
      <c r="CB21" s="554"/>
      <c r="CC21" s="554"/>
      <c r="CD21" s="554"/>
      <c r="CE21" s="554"/>
      <c r="CF21" s="554"/>
      <c r="CG21" s="554"/>
      <c r="CH21" s="554"/>
      <c r="CI21" s="554"/>
      <c r="CJ21" s="554"/>
      <c r="CK21" s="554"/>
      <c r="CL21" s="554"/>
      <c r="CM21" s="554"/>
      <c r="CN21" s="554"/>
      <c r="CO21" s="554"/>
      <c r="CP21" s="554"/>
      <c r="CQ21" s="554"/>
      <c r="CR21" s="554"/>
      <c r="CS21" s="554"/>
      <c r="CT21" s="554"/>
      <c r="CU21" s="554"/>
      <c r="CV21" s="554"/>
      <c r="CW21" s="554"/>
      <c r="CX21" s="554"/>
      <c r="CY21" s="554"/>
      <c r="CZ21" s="554"/>
      <c r="DA21" s="554"/>
      <c r="DB21" s="554"/>
      <c r="DC21" s="554"/>
      <c r="DD21" s="554"/>
      <c r="DE21" s="554"/>
      <c r="DF21" s="554"/>
      <c r="DG21" s="554"/>
      <c r="DH21" s="554"/>
      <c r="DI21" s="554"/>
      <c r="DJ21" s="554"/>
      <c r="DK21" s="554"/>
      <c r="DL21" s="554"/>
      <c r="DM21" s="554"/>
      <c r="DN21" s="554"/>
      <c r="DO21" s="554"/>
      <c r="DP21" s="554"/>
      <c r="DQ21" s="554"/>
      <c r="DR21" s="554"/>
      <c r="DS21" s="554"/>
      <c r="DT21" s="554"/>
      <c r="DU21" s="554"/>
      <c r="DV21" s="554"/>
      <c r="DW21" s="554"/>
      <c r="DX21" s="554"/>
      <c r="DY21" s="554"/>
      <c r="DZ21" s="554"/>
      <c r="EA21" s="554"/>
      <c r="EB21" s="554"/>
      <c r="EC21" s="554"/>
      <c r="ED21" s="554"/>
      <c r="EE21" s="554"/>
      <c r="EF21" s="554"/>
      <c r="EG21" s="554"/>
      <c r="EH21" s="554"/>
      <c r="EI21" s="554"/>
      <c r="EJ21" s="554"/>
      <c r="EK21" s="554"/>
    </row>
    <row r="22" spans="2:141" s="387" customFormat="1" ht="12" customHeight="1" x14ac:dyDescent="0.25">
      <c r="L22" s="555" t="s">
        <v>538</v>
      </c>
      <c r="M22" s="555"/>
      <c r="O22" s="554" t="s">
        <v>546</v>
      </c>
      <c r="P22" s="554"/>
      <c r="Q22" s="554"/>
      <c r="R22" s="554"/>
      <c r="S22" s="554"/>
      <c r="T22" s="554"/>
      <c r="U22" s="554"/>
      <c r="V22" s="554"/>
      <c r="W22" s="554"/>
      <c r="X22" s="554"/>
      <c r="Y22" s="554"/>
      <c r="Z22" s="554"/>
      <c r="AA22" s="554"/>
      <c r="AB22" s="554"/>
      <c r="AC22" s="554"/>
      <c r="AD22" s="554"/>
      <c r="AE22" s="554"/>
      <c r="AF22" s="554"/>
      <c r="AG22" s="554"/>
      <c r="AH22" s="554"/>
      <c r="AI22" s="554"/>
      <c r="AJ22" s="554"/>
      <c r="AK22" s="554"/>
      <c r="AL22" s="554"/>
      <c r="AM22" s="554"/>
      <c r="AN22" s="554"/>
      <c r="AO22" s="554"/>
      <c r="AP22" s="554"/>
      <c r="AQ22" s="554"/>
      <c r="AR22" s="554"/>
      <c r="AS22" s="554"/>
      <c r="AT22" s="554"/>
      <c r="AU22" s="554"/>
      <c r="AV22" s="554"/>
      <c r="AW22" s="554"/>
      <c r="AX22" s="554"/>
      <c r="AY22" s="554"/>
      <c r="AZ22" s="554"/>
      <c r="BA22" s="554"/>
      <c r="BB22" s="554"/>
      <c r="BC22" s="554"/>
      <c r="BD22" s="554"/>
      <c r="BE22" s="554"/>
      <c r="BF22" s="554"/>
      <c r="BG22" s="554"/>
      <c r="BH22" s="554"/>
      <c r="BI22" s="554"/>
      <c r="BJ22" s="554"/>
      <c r="BK22" s="554"/>
      <c r="BL22" s="554"/>
      <c r="BM22" s="554"/>
      <c r="BN22" s="554"/>
      <c r="BO22" s="554"/>
      <c r="BP22" s="554"/>
      <c r="BQ22" s="554"/>
      <c r="BR22" s="554"/>
      <c r="BS22" s="554"/>
      <c r="BT22" s="554"/>
      <c r="BU22" s="554"/>
      <c r="BV22" s="554"/>
      <c r="BW22" s="554"/>
      <c r="BX22" s="554"/>
      <c r="BY22" s="554"/>
      <c r="BZ22" s="554"/>
      <c r="CA22" s="554"/>
      <c r="CB22" s="554"/>
      <c r="CC22" s="554"/>
      <c r="CD22" s="554"/>
      <c r="CE22" s="554"/>
      <c r="CF22" s="554"/>
      <c r="CG22" s="554"/>
      <c r="CH22" s="554"/>
      <c r="CI22" s="554"/>
      <c r="CJ22" s="554"/>
      <c r="CK22" s="554"/>
      <c r="CL22" s="554"/>
      <c r="CM22" s="554"/>
      <c r="CN22" s="554"/>
      <c r="CO22" s="554"/>
      <c r="CP22" s="554"/>
      <c r="CQ22" s="554"/>
      <c r="CR22" s="554"/>
      <c r="CS22" s="554"/>
      <c r="CT22" s="554"/>
      <c r="CU22" s="554"/>
      <c r="CV22" s="554"/>
      <c r="CW22" s="554"/>
      <c r="CX22" s="554"/>
      <c r="CY22" s="554"/>
      <c r="CZ22" s="554"/>
      <c r="DA22" s="554"/>
      <c r="DB22" s="554"/>
      <c r="DC22" s="554"/>
      <c r="DD22" s="554"/>
      <c r="DE22" s="554"/>
      <c r="DF22" s="554"/>
      <c r="DG22" s="554"/>
      <c r="DH22" s="554"/>
      <c r="DI22" s="554"/>
      <c r="DJ22" s="554"/>
      <c r="DK22" s="554"/>
      <c r="DL22" s="554"/>
      <c r="DM22" s="554"/>
      <c r="DN22" s="554"/>
      <c r="DO22" s="554"/>
      <c r="DP22" s="554"/>
      <c r="DQ22" s="554"/>
      <c r="DR22" s="554"/>
      <c r="DS22" s="554"/>
      <c r="DT22" s="554"/>
      <c r="DU22" s="554"/>
      <c r="DV22" s="554"/>
      <c r="DW22" s="554"/>
      <c r="DX22" s="554"/>
      <c r="DY22" s="554"/>
      <c r="DZ22" s="554"/>
      <c r="EA22" s="554"/>
      <c r="EB22" s="554"/>
      <c r="EC22" s="554"/>
      <c r="ED22" s="554"/>
      <c r="EE22" s="554"/>
      <c r="EF22" s="554"/>
      <c r="EG22" s="554"/>
      <c r="EH22" s="554"/>
      <c r="EI22" s="554"/>
      <c r="EJ22" s="554"/>
      <c r="EK22" s="554"/>
    </row>
    <row r="23" spans="2:141" s="387" customFormat="1" ht="12" customHeight="1" x14ac:dyDescent="0.25">
      <c r="L23" s="555" t="s">
        <v>538</v>
      </c>
      <c r="M23" s="555"/>
      <c r="O23" s="554" t="s">
        <v>547</v>
      </c>
      <c r="P23" s="554"/>
      <c r="Q23" s="554"/>
      <c r="R23" s="554"/>
      <c r="S23" s="554"/>
      <c r="T23" s="554"/>
      <c r="U23" s="554"/>
      <c r="V23" s="554"/>
      <c r="W23" s="554"/>
      <c r="X23" s="554"/>
      <c r="Y23" s="554"/>
      <c r="Z23" s="554"/>
      <c r="AA23" s="554"/>
      <c r="AB23" s="554"/>
      <c r="AC23" s="554"/>
      <c r="AD23" s="554"/>
      <c r="AE23" s="554"/>
      <c r="AF23" s="554"/>
      <c r="AG23" s="554"/>
      <c r="AH23" s="554"/>
      <c r="AI23" s="554"/>
      <c r="AJ23" s="554"/>
      <c r="AK23" s="554"/>
      <c r="AL23" s="554"/>
      <c r="AM23" s="554"/>
      <c r="AN23" s="554"/>
      <c r="AO23" s="554"/>
      <c r="AP23" s="554"/>
      <c r="AQ23" s="554"/>
      <c r="AR23" s="554"/>
      <c r="AS23" s="554"/>
      <c r="AT23" s="554"/>
      <c r="AU23" s="554"/>
      <c r="AV23" s="554"/>
      <c r="AW23" s="554"/>
      <c r="AX23" s="554"/>
      <c r="AY23" s="554"/>
      <c r="AZ23" s="554"/>
      <c r="BA23" s="554"/>
      <c r="BB23" s="554"/>
      <c r="BC23" s="554"/>
      <c r="BD23" s="554"/>
      <c r="BE23" s="554"/>
      <c r="BF23" s="554"/>
      <c r="BG23" s="554"/>
      <c r="BH23" s="554"/>
      <c r="BI23" s="554"/>
      <c r="BJ23" s="554"/>
      <c r="BK23" s="554"/>
      <c r="BL23" s="554"/>
      <c r="BM23" s="554"/>
      <c r="BN23" s="554"/>
      <c r="BO23" s="554"/>
      <c r="BP23" s="554"/>
      <c r="BQ23" s="554"/>
      <c r="BR23" s="554"/>
      <c r="BS23" s="554"/>
      <c r="BT23" s="554"/>
      <c r="BU23" s="554"/>
      <c r="BV23" s="554"/>
      <c r="BW23" s="554"/>
      <c r="BX23" s="554"/>
      <c r="BY23" s="554"/>
      <c r="BZ23" s="554"/>
      <c r="CA23" s="554"/>
      <c r="CB23" s="554"/>
      <c r="CC23" s="554"/>
      <c r="CD23" s="554"/>
      <c r="CE23" s="554"/>
      <c r="CF23" s="554"/>
      <c r="CG23" s="554"/>
      <c r="CH23" s="554"/>
      <c r="CI23" s="554"/>
      <c r="CJ23" s="554"/>
      <c r="CK23" s="554"/>
      <c r="CL23" s="554"/>
      <c r="CM23" s="554"/>
      <c r="CN23" s="554"/>
      <c r="CO23" s="554"/>
      <c r="CP23" s="554"/>
      <c r="CQ23" s="554"/>
      <c r="CR23" s="554"/>
      <c r="CS23" s="554"/>
      <c r="CT23" s="554"/>
      <c r="CU23" s="554"/>
      <c r="CV23" s="554"/>
      <c r="CW23" s="554"/>
      <c r="CX23" s="554"/>
      <c r="CY23" s="554"/>
      <c r="CZ23" s="554"/>
      <c r="DA23" s="554"/>
      <c r="DB23" s="554"/>
      <c r="DC23" s="554"/>
      <c r="DD23" s="554"/>
      <c r="DE23" s="554"/>
      <c r="DF23" s="554"/>
      <c r="DG23" s="554"/>
      <c r="DH23" s="554"/>
      <c r="DI23" s="554"/>
      <c r="DJ23" s="554"/>
      <c r="DK23" s="554"/>
      <c r="DL23" s="554"/>
      <c r="DM23" s="554"/>
      <c r="DN23" s="554"/>
      <c r="DO23" s="554"/>
      <c r="DP23" s="554"/>
      <c r="DQ23" s="554"/>
      <c r="DR23" s="554"/>
      <c r="DS23" s="554"/>
      <c r="DT23" s="554"/>
      <c r="DU23" s="554"/>
      <c r="DV23" s="554"/>
      <c r="DW23" s="554"/>
      <c r="DX23" s="554"/>
      <c r="DY23" s="554"/>
      <c r="DZ23" s="554"/>
      <c r="EA23" s="554"/>
      <c r="EB23" s="554"/>
      <c r="EC23" s="554"/>
      <c r="ED23" s="554"/>
      <c r="EE23" s="554"/>
      <c r="EF23" s="554"/>
      <c r="EG23" s="554"/>
      <c r="EH23" s="554"/>
      <c r="EI23" s="554"/>
      <c r="EJ23" s="554"/>
      <c r="EK23" s="554"/>
    </row>
    <row r="24" spans="2:141" s="387" customFormat="1" ht="11.5" x14ac:dyDescent="0.25"/>
    <row r="25" spans="2:141" s="387" customFormat="1" ht="11.5" x14ac:dyDescent="0.25"/>
    <row r="26" spans="2:141" s="387" customFormat="1" ht="11.5" x14ac:dyDescent="0.25">
      <c r="B26" s="388" t="s">
        <v>560</v>
      </c>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c r="AM26" s="389"/>
      <c r="AN26" s="389"/>
      <c r="AO26" s="389"/>
      <c r="AP26" s="389"/>
      <c r="AQ26" s="389"/>
      <c r="AR26" s="389"/>
      <c r="AS26" s="389"/>
      <c r="AT26" s="389"/>
      <c r="AU26" s="389"/>
      <c r="AV26" s="389"/>
      <c r="AW26" s="389"/>
      <c r="AX26" s="389"/>
      <c r="AY26" s="389"/>
      <c r="AZ26" s="389"/>
      <c r="BA26" s="389"/>
      <c r="BB26" s="389"/>
      <c r="BC26" s="389"/>
      <c r="BD26" s="389"/>
      <c r="BE26" s="389"/>
      <c r="BF26" s="389"/>
      <c r="BG26" s="389"/>
      <c r="BH26" s="389"/>
      <c r="BI26" s="389"/>
      <c r="BJ26" s="389"/>
      <c r="BK26" s="389"/>
      <c r="BL26" s="389"/>
      <c r="BM26" s="389"/>
      <c r="BN26" s="389"/>
      <c r="BO26" s="389"/>
      <c r="BP26" s="389"/>
      <c r="BQ26" s="389"/>
      <c r="BR26" s="389"/>
      <c r="BS26" s="389"/>
      <c r="BT26" s="389"/>
      <c r="BU26" s="389"/>
      <c r="BV26" s="389"/>
      <c r="BW26" s="389"/>
      <c r="BX26" s="389"/>
      <c r="BY26" s="389"/>
      <c r="BZ26" s="389"/>
      <c r="CA26" s="389"/>
      <c r="CB26" s="389"/>
      <c r="CC26" s="389"/>
      <c r="CD26" s="389"/>
      <c r="CE26" s="389"/>
      <c r="CF26" s="389"/>
      <c r="CG26" s="389"/>
      <c r="CH26" s="389"/>
      <c r="CI26" s="389"/>
      <c r="CJ26" s="389"/>
      <c r="CK26" s="389"/>
      <c r="CL26" s="389"/>
      <c r="CM26" s="389"/>
      <c r="CN26" s="389"/>
      <c r="CO26" s="389"/>
      <c r="CP26" s="389"/>
      <c r="CQ26" s="389"/>
      <c r="CR26" s="389"/>
      <c r="CS26" s="389"/>
      <c r="CT26" s="389"/>
      <c r="CU26" s="389"/>
      <c r="CV26" s="389"/>
      <c r="CW26" s="389"/>
      <c r="CX26" s="389"/>
      <c r="CY26" s="389"/>
      <c r="CZ26" s="389"/>
      <c r="DA26" s="389"/>
      <c r="DB26" s="389"/>
      <c r="DC26" s="389"/>
      <c r="DD26" s="389"/>
      <c r="DE26" s="389"/>
      <c r="DF26" s="389"/>
      <c r="DG26" s="389"/>
      <c r="DH26" s="389"/>
      <c r="DI26" s="389"/>
      <c r="DJ26" s="389"/>
      <c r="DK26" s="389"/>
      <c r="DL26" s="389"/>
      <c r="DM26" s="389"/>
      <c r="DN26" s="389"/>
      <c r="DO26" s="389"/>
      <c r="DP26" s="389"/>
      <c r="DQ26" s="389"/>
      <c r="DR26" s="389"/>
      <c r="DS26" s="389"/>
      <c r="DT26" s="389"/>
      <c r="DU26" s="389"/>
      <c r="DV26" s="389"/>
      <c r="DW26" s="389"/>
      <c r="DX26" s="389"/>
      <c r="DY26" s="389"/>
      <c r="DZ26" s="389"/>
      <c r="EA26" s="389"/>
      <c r="EB26" s="389"/>
      <c r="EC26" s="389"/>
      <c r="ED26" s="389"/>
      <c r="EE26" s="389"/>
      <c r="EF26" s="389"/>
      <c r="EG26" s="389"/>
      <c r="EH26" s="389"/>
      <c r="EI26" s="389"/>
      <c r="EJ26" s="389"/>
      <c r="EK26" s="389"/>
    </row>
    <row r="27" spans="2:141" s="387" customFormat="1" ht="36" customHeight="1" x14ac:dyDescent="0.25">
      <c r="B27" s="556" t="s">
        <v>548</v>
      </c>
      <c r="C27" s="556"/>
      <c r="D27" s="556"/>
      <c r="E27" s="556"/>
      <c r="F27" s="556"/>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6"/>
      <c r="AL27" s="556"/>
      <c r="AM27" s="556"/>
      <c r="AN27" s="556"/>
      <c r="AO27" s="556"/>
      <c r="AP27" s="556"/>
      <c r="AQ27" s="556"/>
      <c r="AR27" s="556"/>
      <c r="AS27" s="556"/>
      <c r="AT27" s="556"/>
      <c r="AU27" s="556"/>
      <c r="AV27" s="556"/>
      <c r="AW27" s="556"/>
      <c r="AX27" s="556"/>
      <c r="AY27" s="556"/>
      <c r="AZ27" s="556"/>
      <c r="BA27" s="556"/>
      <c r="BB27" s="556"/>
      <c r="BC27" s="556"/>
      <c r="BD27" s="556"/>
      <c r="BE27" s="556"/>
      <c r="BF27" s="556"/>
      <c r="BG27" s="556"/>
      <c r="BH27" s="556"/>
      <c r="BI27" s="556"/>
      <c r="BJ27" s="556"/>
      <c r="BK27" s="556"/>
      <c r="BL27" s="556"/>
      <c r="BM27" s="556"/>
      <c r="BN27" s="556"/>
      <c r="BO27" s="556"/>
      <c r="BP27" s="556"/>
      <c r="BQ27" s="556"/>
      <c r="BR27" s="556"/>
      <c r="BS27" s="556"/>
      <c r="BT27" s="556"/>
      <c r="BU27" s="556"/>
      <c r="BV27" s="556"/>
      <c r="BW27" s="556"/>
      <c r="BX27" s="556"/>
      <c r="BY27" s="556"/>
      <c r="BZ27" s="556"/>
      <c r="CA27" s="556"/>
      <c r="CB27" s="556"/>
      <c r="CC27" s="556"/>
      <c r="CD27" s="556"/>
      <c r="CE27" s="556"/>
      <c r="CF27" s="556"/>
      <c r="CG27" s="556"/>
      <c r="CH27" s="556"/>
      <c r="CI27" s="556"/>
      <c r="CJ27" s="556"/>
      <c r="CK27" s="556"/>
      <c r="CL27" s="556"/>
      <c r="CM27" s="556"/>
      <c r="CN27" s="556"/>
      <c r="CO27" s="556"/>
      <c r="CP27" s="556"/>
      <c r="CQ27" s="556"/>
      <c r="CR27" s="556"/>
      <c r="CS27" s="556"/>
      <c r="CT27" s="556"/>
      <c r="CU27" s="556"/>
      <c r="CV27" s="556"/>
      <c r="CW27" s="556"/>
      <c r="CX27" s="556"/>
      <c r="CY27" s="556"/>
      <c r="CZ27" s="556"/>
      <c r="DA27" s="556"/>
      <c r="DB27" s="556"/>
      <c r="DC27" s="556"/>
      <c r="DD27" s="556"/>
      <c r="DE27" s="556"/>
      <c r="DF27" s="556"/>
      <c r="DG27" s="556"/>
      <c r="DH27" s="556"/>
      <c r="DI27" s="556"/>
      <c r="DJ27" s="556"/>
      <c r="DK27" s="556"/>
      <c r="DL27" s="556"/>
      <c r="DM27" s="556"/>
      <c r="DN27" s="556"/>
      <c r="DO27" s="556"/>
      <c r="DP27" s="556"/>
      <c r="DQ27" s="556"/>
      <c r="DR27" s="556"/>
      <c r="DS27" s="556"/>
      <c r="DT27" s="556"/>
      <c r="DU27" s="556"/>
      <c r="DV27" s="556"/>
      <c r="DW27" s="556"/>
      <c r="DX27" s="556"/>
      <c r="DY27" s="556"/>
      <c r="DZ27" s="556"/>
      <c r="EA27" s="556"/>
      <c r="EB27" s="556"/>
      <c r="EC27" s="556"/>
      <c r="ED27" s="556"/>
      <c r="EE27" s="556"/>
      <c r="EF27" s="556"/>
      <c r="EG27" s="556"/>
      <c r="EH27" s="556"/>
      <c r="EI27" s="556"/>
      <c r="EJ27" s="556"/>
      <c r="EK27" s="556"/>
    </row>
    <row r="28" spans="2:141" s="387" customFormat="1" ht="11.5" x14ac:dyDescent="0.25"/>
    <row r="29" spans="2:141" s="387" customFormat="1" ht="12" x14ac:dyDescent="0.3">
      <c r="G29" s="390" t="s">
        <v>549</v>
      </c>
    </row>
    <row r="30" spans="2:141" s="387" customFormat="1" ht="12" customHeight="1" x14ac:dyDescent="0.25">
      <c r="G30" s="554" t="s">
        <v>550</v>
      </c>
      <c r="H30" s="554"/>
      <c r="I30" s="554"/>
      <c r="J30" s="554"/>
      <c r="K30" s="554"/>
      <c r="L30" s="554"/>
      <c r="M30" s="554"/>
      <c r="N30" s="554"/>
      <c r="O30" s="554"/>
      <c r="P30" s="554"/>
      <c r="Q30" s="554"/>
      <c r="R30" s="554"/>
      <c r="S30" s="554"/>
      <c r="T30" s="554"/>
      <c r="U30" s="554"/>
      <c r="V30" s="554"/>
      <c r="W30" s="554"/>
      <c r="X30" s="554"/>
      <c r="Y30" s="554"/>
      <c r="Z30" s="554"/>
      <c r="AA30" s="554"/>
      <c r="AB30" s="554"/>
      <c r="AC30" s="554"/>
      <c r="AD30" s="554"/>
      <c r="AE30" s="554"/>
      <c r="AF30" s="554"/>
      <c r="AG30" s="554"/>
      <c r="AH30" s="554"/>
      <c r="AI30" s="554"/>
      <c r="AJ30" s="554"/>
      <c r="AK30" s="554"/>
      <c r="AL30" s="554"/>
      <c r="AM30" s="554"/>
      <c r="AN30" s="554"/>
      <c r="AO30" s="554"/>
      <c r="AP30" s="554"/>
      <c r="AQ30" s="554"/>
      <c r="AR30" s="554"/>
      <c r="AS30" s="554"/>
      <c r="AT30" s="554"/>
      <c r="AU30" s="554"/>
      <c r="AV30" s="554"/>
      <c r="AW30" s="554"/>
      <c r="AX30" s="554"/>
      <c r="AY30" s="554"/>
      <c r="AZ30" s="554"/>
      <c r="BA30" s="554"/>
      <c r="BB30" s="554"/>
      <c r="BC30" s="554"/>
      <c r="BD30" s="554"/>
      <c r="BE30" s="554"/>
      <c r="BF30" s="554"/>
      <c r="BG30" s="554"/>
      <c r="BH30" s="554"/>
      <c r="BI30" s="554"/>
      <c r="BJ30" s="554"/>
      <c r="BK30" s="554"/>
      <c r="BL30" s="554"/>
      <c r="BM30" s="554"/>
      <c r="BN30" s="554"/>
      <c r="BO30" s="554"/>
      <c r="BP30" s="554"/>
      <c r="BQ30" s="554"/>
      <c r="BR30" s="554"/>
      <c r="BS30" s="554"/>
      <c r="BT30" s="554"/>
      <c r="BU30" s="554"/>
      <c r="BV30" s="554"/>
      <c r="BW30" s="554"/>
      <c r="BX30" s="554"/>
      <c r="BY30" s="554"/>
      <c r="BZ30" s="554"/>
      <c r="CA30" s="554"/>
      <c r="CB30" s="554"/>
      <c r="CC30" s="554"/>
      <c r="CD30" s="554"/>
      <c r="CE30" s="554"/>
      <c r="CF30" s="554"/>
      <c r="CG30" s="554"/>
      <c r="CH30" s="554"/>
      <c r="CI30" s="554"/>
      <c r="CJ30" s="554"/>
      <c r="CK30" s="554"/>
      <c r="CL30" s="554"/>
      <c r="CM30" s="554"/>
      <c r="CN30" s="554"/>
      <c r="CO30" s="554"/>
      <c r="CP30" s="554"/>
      <c r="CQ30" s="554"/>
      <c r="CR30" s="554"/>
      <c r="CS30" s="554"/>
      <c r="CT30" s="554"/>
      <c r="CU30" s="554"/>
      <c r="CV30" s="554"/>
      <c r="CW30" s="554"/>
      <c r="CX30" s="554"/>
      <c r="CY30" s="554"/>
      <c r="CZ30" s="554"/>
      <c r="DA30" s="554"/>
      <c r="DB30" s="554"/>
      <c r="DC30" s="554"/>
      <c r="DD30" s="554"/>
      <c r="DE30" s="554"/>
      <c r="DF30" s="554"/>
      <c r="DG30" s="554"/>
      <c r="DH30" s="554"/>
      <c r="DI30" s="554"/>
      <c r="DJ30" s="554"/>
      <c r="DK30" s="554"/>
      <c r="DL30" s="554"/>
      <c r="DM30" s="554"/>
      <c r="DN30" s="554"/>
      <c r="DO30" s="554"/>
      <c r="DP30" s="554"/>
      <c r="DQ30" s="554"/>
      <c r="DR30" s="554"/>
      <c r="DS30" s="554"/>
      <c r="DT30" s="554"/>
      <c r="DU30" s="554"/>
      <c r="DV30" s="554"/>
      <c r="DW30" s="554"/>
      <c r="DX30" s="554"/>
      <c r="DY30" s="554"/>
      <c r="DZ30" s="554"/>
      <c r="EA30" s="554"/>
      <c r="EB30" s="554"/>
      <c r="EC30" s="554"/>
      <c r="ED30" s="554"/>
      <c r="EE30" s="554"/>
      <c r="EF30" s="554"/>
      <c r="EG30" s="554"/>
      <c r="EH30" s="554"/>
      <c r="EI30" s="554"/>
      <c r="EJ30" s="554"/>
      <c r="EK30" s="554"/>
    </row>
    <row r="31" spans="2:141" s="387" customFormat="1" ht="12" customHeight="1" x14ac:dyDescent="0.25">
      <c r="L31" s="555" t="s">
        <v>538</v>
      </c>
      <c r="M31" s="555"/>
      <c r="O31" s="554" t="s">
        <v>551</v>
      </c>
      <c r="P31" s="554"/>
      <c r="Q31" s="554"/>
      <c r="R31" s="554"/>
      <c r="S31" s="554"/>
      <c r="T31" s="554"/>
      <c r="U31" s="554"/>
      <c r="V31" s="554"/>
      <c r="W31" s="554"/>
      <c r="X31" s="554"/>
      <c r="Y31" s="554"/>
      <c r="Z31" s="554"/>
      <c r="AA31" s="554"/>
      <c r="AB31" s="554"/>
      <c r="AC31" s="554"/>
      <c r="AD31" s="554"/>
      <c r="AE31" s="554"/>
      <c r="AF31" s="554"/>
      <c r="AG31" s="554"/>
      <c r="AH31" s="554"/>
      <c r="AI31" s="554"/>
      <c r="AJ31" s="554"/>
      <c r="AK31" s="554"/>
      <c r="AL31" s="554"/>
      <c r="AM31" s="554"/>
      <c r="AN31" s="554"/>
      <c r="AO31" s="554"/>
      <c r="AP31" s="554"/>
      <c r="AQ31" s="554"/>
      <c r="AR31" s="554"/>
      <c r="AS31" s="554"/>
      <c r="AT31" s="554"/>
      <c r="AU31" s="554"/>
      <c r="AV31" s="554"/>
      <c r="AW31" s="554"/>
      <c r="AX31" s="554"/>
      <c r="AY31" s="554"/>
      <c r="AZ31" s="554"/>
      <c r="BA31" s="554"/>
      <c r="BB31" s="554"/>
      <c r="BC31" s="554"/>
      <c r="BD31" s="554"/>
      <c r="BE31" s="554"/>
      <c r="BF31" s="554"/>
      <c r="BG31" s="554"/>
      <c r="BH31" s="554"/>
      <c r="BI31" s="554"/>
      <c r="BJ31" s="554"/>
      <c r="BK31" s="554"/>
      <c r="BL31" s="554"/>
      <c r="BM31" s="554"/>
      <c r="BN31" s="554"/>
      <c r="BO31" s="554"/>
      <c r="BP31" s="554"/>
      <c r="BQ31" s="554"/>
      <c r="BR31" s="554"/>
      <c r="BS31" s="554"/>
      <c r="BT31" s="554"/>
      <c r="BU31" s="554"/>
      <c r="BV31" s="554"/>
      <c r="BW31" s="554"/>
      <c r="BX31" s="554"/>
      <c r="BY31" s="554"/>
      <c r="BZ31" s="554"/>
      <c r="CA31" s="554"/>
      <c r="CB31" s="554"/>
      <c r="CC31" s="554"/>
      <c r="CD31" s="554"/>
      <c r="CE31" s="554"/>
      <c r="CF31" s="554"/>
      <c r="CG31" s="554"/>
      <c r="CH31" s="554"/>
      <c r="CI31" s="554"/>
      <c r="CJ31" s="554"/>
      <c r="CK31" s="554"/>
      <c r="CL31" s="554"/>
      <c r="CM31" s="554"/>
      <c r="CN31" s="554"/>
      <c r="CO31" s="554"/>
      <c r="CP31" s="554"/>
      <c r="CQ31" s="554"/>
      <c r="CR31" s="554"/>
      <c r="CS31" s="554"/>
      <c r="CT31" s="554"/>
      <c r="CU31" s="554"/>
      <c r="CV31" s="554"/>
      <c r="CW31" s="554"/>
      <c r="CX31" s="554"/>
      <c r="CY31" s="554"/>
      <c r="CZ31" s="554"/>
      <c r="DA31" s="554"/>
      <c r="DB31" s="554"/>
      <c r="DC31" s="554"/>
      <c r="DD31" s="554"/>
      <c r="DE31" s="554"/>
      <c r="DF31" s="554"/>
      <c r="DG31" s="554"/>
      <c r="DH31" s="554"/>
      <c r="DI31" s="554"/>
      <c r="DJ31" s="554"/>
      <c r="DK31" s="554"/>
      <c r="DL31" s="554"/>
      <c r="DM31" s="554"/>
      <c r="DN31" s="554"/>
      <c r="DO31" s="554"/>
      <c r="DP31" s="554"/>
      <c r="DQ31" s="554"/>
      <c r="DR31" s="554"/>
      <c r="DS31" s="554"/>
      <c r="DT31" s="554"/>
      <c r="DU31" s="554"/>
      <c r="DV31" s="554"/>
      <c r="DW31" s="554"/>
      <c r="DX31" s="554"/>
      <c r="DY31" s="554"/>
      <c r="DZ31" s="554"/>
      <c r="EA31" s="554"/>
      <c r="EB31" s="554"/>
      <c r="EC31" s="554"/>
      <c r="ED31" s="554"/>
      <c r="EE31" s="554"/>
      <c r="EF31" s="554"/>
      <c r="EG31" s="554"/>
      <c r="EH31" s="554"/>
      <c r="EI31" s="554"/>
      <c r="EJ31" s="554"/>
      <c r="EK31" s="554"/>
    </row>
    <row r="32" spans="2:141" s="387" customFormat="1" ht="25.5" customHeight="1" x14ac:dyDescent="0.25">
      <c r="L32" s="555" t="s">
        <v>538</v>
      </c>
      <c r="M32" s="555"/>
      <c r="O32" s="554" t="s">
        <v>552</v>
      </c>
      <c r="P32" s="554"/>
      <c r="Q32" s="554"/>
      <c r="R32" s="554"/>
      <c r="S32" s="554"/>
      <c r="T32" s="554"/>
      <c r="U32" s="554"/>
      <c r="V32" s="554"/>
      <c r="W32" s="554"/>
      <c r="X32" s="554"/>
      <c r="Y32" s="554"/>
      <c r="Z32" s="554"/>
      <c r="AA32" s="554"/>
      <c r="AB32" s="554"/>
      <c r="AC32" s="554"/>
      <c r="AD32" s="554"/>
      <c r="AE32" s="554"/>
      <c r="AF32" s="554"/>
      <c r="AG32" s="554"/>
      <c r="AH32" s="554"/>
      <c r="AI32" s="554"/>
      <c r="AJ32" s="554"/>
      <c r="AK32" s="554"/>
      <c r="AL32" s="554"/>
      <c r="AM32" s="554"/>
      <c r="AN32" s="554"/>
      <c r="AO32" s="554"/>
      <c r="AP32" s="554"/>
      <c r="AQ32" s="554"/>
      <c r="AR32" s="554"/>
      <c r="AS32" s="554"/>
      <c r="AT32" s="554"/>
      <c r="AU32" s="554"/>
      <c r="AV32" s="554"/>
      <c r="AW32" s="554"/>
      <c r="AX32" s="554"/>
      <c r="AY32" s="554"/>
      <c r="AZ32" s="554"/>
      <c r="BA32" s="554"/>
      <c r="BB32" s="554"/>
      <c r="BC32" s="554"/>
      <c r="BD32" s="554"/>
      <c r="BE32" s="554"/>
      <c r="BF32" s="554"/>
      <c r="BG32" s="554"/>
      <c r="BH32" s="554"/>
      <c r="BI32" s="554"/>
      <c r="BJ32" s="554"/>
      <c r="BK32" s="554"/>
      <c r="BL32" s="554"/>
      <c r="BM32" s="554"/>
      <c r="BN32" s="554"/>
      <c r="BO32" s="554"/>
      <c r="BP32" s="554"/>
      <c r="BQ32" s="554"/>
      <c r="BR32" s="554"/>
      <c r="BS32" s="554"/>
      <c r="BT32" s="554"/>
      <c r="BU32" s="554"/>
      <c r="BV32" s="554"/>
      <c r="BW32" s="554"/>
      <c r="BX32" s="554"/>
      <c r="BY32" s="554"/>
      <c r="BZ32" s="554"/>
      <c r="CA32" s="554"/>
      <c r="CB32" s="554"/>
      <c r="CC32" s="554"/>
      <c r="CD32" s="554"/>
      <c r="CE32" s="554"/>
      <c r="CF32" s="554"/>
      <c r="CG32" s="554"/>
      <c r="CH32" s="554"/>
      <c r="CI32" s="554"/>
      <c r="CJ32" s="554"/>
      <c r="CK32" s="554"/>
      <c r="CL32" s="554"/>
      <c r="CM32" s="554"/>
      <c r="CN32" s="554"/>
      <c r="CO32" s="554"/>
      <c r="CP32" s="554"/>
      <c r="CQ32" s="554"/>
      <c r="CR32" s="554"/>
      <c r="CS32" s="554"/>
      <c r="CT32" s="554"/>
      <c r="CU32" s="554"/>
      <c r="CV32" s="554"/>
      <c r="CW32" s="554"/>
      <c r="CX32" s="554"/>
      <c r="CY32" s="554"/>
      <c r="CZ32" s="554"/>
      <c r="DA32" s="554"/>
      <c r="DB32" s="554"/>
      <c r="DC32" s="554"/>
      <c r="DD32" s="554"/>
      <c r="DE32" s="554"/>
      <c r="DF32" s="554"/>
      <c r="DG32" s="554"/>
      <c r="DH32" s="554"/>
      <c r="DI32" s="554"/>
      <c r="DJ32" s="554"/>
      <c r="DK32" s="554"/>
      <c r="DL32" s="554"/>
      <c r="DM32" s="554"/>
      <c r="DN32" s="554"/>
      <c r="DO32" s="554"/>
      <c r="DP32" s="554"/>
      <c r="DQ32" s="554"/>
      <c r="DR32" s="554"/>
      <c r="DS32" s="554"/>
      <c r="DT32" s="554"/>
      <c r="DU32" s="554"/>
      <c r="DV32" s="554"/>
      <c r="DW32" s="554"/>
      <c r="DX32" s="554"/>
      <c r="DY32" s="554"/>
      <c r="DZ32" s="554"/>
      <c r="EA32" s="554"/>
      <c r="EB32" s="554"/>
      <c r="EC32" s="554"/>
      <c r="ED32" s="554"/>
      <c r="EE32" s="554"/>
      <c r="EF32" s="554"/>
      <c r="EG32" s="554"/>
      <c r="EH32" s="554"/>
      <c r="EI32" s="554"/>
      <c r="EJ32" s="554"/>
      <c r="EK32" s="554"/>
    </row>
    <row r="33" spans="7:141" s="387" customFormat="1" ht="12" customHeight="1" x14ac:dyDescent="0.25">
      <c r="L33" s="555" t="s">
        <v>538</v>
      </c>
      <c r="M33" s="555"/>
      <c r="O33" s="554" t="s">
        <v>553</v>
      </c>
      <c r="P33" s="554"/>
      <c r="Q33" s="554"/>
      <c r="R33" s="554"/>
      <c r="S33" s="554"/>
      <c r="T33" s="554"/>
      <c r="U33" s="554"/>
      <c r="V33" s="554"/>
      <c r="W33" s="554"/>
      <c r="X33" s="554"/>
      <c r="Y33" s="554"/>
      <c r="Z33" s="554"/>
      <c r="AA33" s="554"/>
      <c r="AB33" s="554"/>
      <c r="AC33" s="554"/>
      <c r="AD33" s="554"/>
      <c r="AE33" s="554"/>
      <c r="AF33" s="554"/>
      <c r="AG33" s="554"/>
      <c r="AH33" s="554"/>
      <c r="AI33" s="554"/>
      <c r="AJ33" s="554"/>
      <c r="AK33" s="554"/>
      <c r="AL33" s="554"/>
      <c r="AM33" s="554"/>
      <c r="AN33" s="554"/>
      <c r="AO33" s="554"/>
      <c r="AP33" s="554"/>
      <c r="AQ33" s="554"/>
      <c r="AR33" s="554"/>
      <c r="AS33" s="554"/>
      <c r="AT33" s="554"/>
      <c r="AU33" s="554"/>
      <c r="AV33" s="554"/>
      <c r="AW33" s="554"/>
      <c r="AX33" s="554"/>
      <c r="AY33" s="554"/>
      <c r="AZ33" s="554"/>
      <c r="BA33" s="554"/>
      <c r="BB33" s="554"/>
      <c r="BC33" s="554"/>
      <c r="BD33" s="554"/>
      <c r="BE33" s="554"/>
      <c r="BF33" s="554"/>
      <c r="BG33" s="554"/>
      <c r="BH33" s="554"/>
      <c r="BI33" s="554"/>
      <c r="BJ33" s="554"/>
      <c r="BK33" s="554"/>
      <c r="BL33" s="554"/>
      <c r="BM33" s="554"/>
      <c r="BN33" s="554"/>
      <c r="BO33" s="554"/>
      <c r="BP33" s="554"/>
      <c r="BQ33" s="554"/>
      <c r="BR33" s="554"/>
      <c r="BS33" s="554"/>
      <c r="BT33" s="554"/>
      <c r="BU33" s="554"/>
      <c r="BV33" s="554"/>
      <c r="BW33" s="554"/>
      <c r="BX33" s="554"/>
      <c r="BY33" s="554"/>
      <c r="BZ33" s="554"/>
      <c r="CA33" s="554"/>
      <c r="CB33" s="554"/>
      <c r="CC33" s="554"/>
      <c r="CD33" s="554"/>
      <c r="CE33" s="554"/>
      <c r="CF33" s="554"/>
      <c r="CG33" s="554"/>
      <c r="CH33" s="554"/>
      <c r="CI33" s="554"/>
      <c r="CJ33" s="554"/>
      <c r="CK33" s="554"/>
      <c r="CL33" s="554"/>
      <c r="CM33" s="554"/>
      <c r="CN33" s="554"/>
      <c r="CO33" s="554"/>
      <c r="CP33" s="554"/>
      <c r="CQ33" s="554"/>
      <c r="CR33" s="554"/>
      <c r="CS33" s="554"/>
      <c r="CT33" s="554"/>
      <c r="CU33" s="554"/>
      <c r="CV33" s="554"/>
      <c r="CW33" s="554"/>
      <c r="CX33" s="554"/>
      <c r="CY33" s="554"/>
      <c r="CZ33" s="554"/>
      <c r="DA33" s="554"/>
      <c r="DB33" s="554"/>
      <c r="DC33" s="554"/>
      <c r="DD33" s="554"/>
      <c r="DE33" s="554"/>
      <c r="DF33" s="554"/>
      <c r="DG33" s="554"/>
      <c r="DH33" s="554"/>
      <c r="DI33" s="554"/>
      <c r="DJ33" s="554"/>
      <c r="DK33" s="554"/>
      <c r="DL33" s="554"/>
      <c r="DM33" s="554"/>
      <c r="DN33" s="554"/>
      <c r="DO33" s="554"/>
      <c r="DP33" s="554"/>
      <c r="DQ33" s="554"/>
      <c r="DR33" s="554"/>
      <c r="DS33" s="554"/>
      <c r="DT33" s="554"/>
      <c r="DU33" s="554"/>
      <c r="DV33" s="554"/>
      <c r="DW33" s="554"/>
      <c r="DX33" s="554"/>
      <c r="DY33" s="554"/>
      <c r="DZ33" s="554"/>
      <c r="EA33" s="554"/>
      <c r="EB33" s="554"/>
      <c r="EC33" s="554"/>
      <c r="ED33" s="554"/>
      <c r="EE33" s="554"/>
      <c r="EF33" s="554"/>
      <c r="EG33" s="554"/>
      <c r="EH33" s="554"/>
      <c r="EI33" s="554"/>
      <c r="EJ33" s="554"/>
      <c r="EK33" s="554"/>
    </row>
    <row r="34" spans="7:141" s="387" customFormat="1" ht="11.5" x14ac:dyDescent="0.25"/>
    <row r="35" spans="7:141" s="387" customFormat="1" ht="12" x14ac:dyDescent="0.3">
      <c r="G35" s="390" t="s">
        <v>554</v>
      </c>
    </row>
    <row r="36" spans="7:141" s="387" customFormat="1" ht="24" customHeight="1" x14ac:dyDescent="0.25">
      <c r="G36" s="554" t="s">
        <v>555</v>
      </c>
      <c r="H36" s="554"/>
      <c r="I36" s="554"/>
      <c r="J36" s="554"/>
      <c r="K36" s="554"/>
      <c r="L36" s="554"/>
      <c r="M36" s="554"/>
      <c r="N36" s="554"/>
      <c r="O36" s="554"/>
      <c r="P36" s="554"/>
      <c r="Q36" s="554"/>
      <c r="R36" s="554"/>
      <c r="S36" s="554"/>
      <c r="T36" s="554"/>
      <c r="U36" s="554"/>
      <c r="V36" s="554"/>
      <c r="W36" s="554"/>
      <c r="X36" s="554"/>
      <c r="Y36" s="554"/>
      <c r="Z36" s="554"/>
      <c r="AA36" s="554"/>
      <c r="AB36" s="554"/>
      <c r="AC36" s="554"/>
      <c r="AD36" s="554"/>
      <c r="AE36" s="554"/>
      <c r="AF36" s="554"/>
      <c r="AG36" s="554"/>
      <c r="AH36" s="554"/>
      <c r="AI36" s="554"/>
      <c r="AJ36" s="554"/>
      <c r="AK36" s="554"/>
      <c r="AL36" s="554"/>
      <c r="AM36" s="554"/>
      <c r="AN36" s="554"/>
      <c r="AO36" s="554"/>
      <c r="AP36" s="554"/>
      <c r="AQ36" s="554"/>
      <c r="AR36" s="554"/>
      <c r="AS36" s="554"/>
      <c r="AT36" s="554"/>
      <c r="AU36" s="554"/>
      <c r="AV36" s="554"/>
      <c r="AW36" s="554"/>
      <c r="AX36" s="554"/>
      <c r="AY36" s="554"/>
      <c r="AZ36" s="554"/>
      <c r="BA36" s="554"/>
      <c r="BB36" s="554"/>
      <c r="BC36" s="554"/>
      <c r="BD36" s="554"/>
      <c r="BE36" s="554"/>
      <c r="BF36" s="554"/>
      <c r="BG36" s="554"/>
      <c r="BH36" s="554"/>
      <c r="BI36" s="554"/>
      <c r="BJ36" s="554"/>
      <c r="BK36" s="554"/>
      <c r="BL36" s="554"/>
      <c r="BM36" s="554"/>
      <c r="BN36" s="554"/>
      <c r="BO36" s="554"/>
      <c r="BP36" s="554"/>
      <c r="BQ36" s="554"/>
      <c r="BR36" s="554"/>
      <c r="BS36" s="554"/>
      <c r="BT36" s="554"/>
      <c r="BU36" s="554"/>
      <c r="BV36" s="554"/>
      <c r="BW36" s="554"/>
      <c r="BX36" s="554"/>
      <c r="BY36" s="554"/>
      <c r="BZ36" s="554"/>
      <c r="CA36" s="554"/>
      <c r="CB36" s="554"/>
      <c r="CC36" s="554"/>
      <c r="CD36" s="554"/>
      <c r="CE36" s="554"/>
      <c r="CF36" s="554"/>
      <c r="CG36" s="554"/>
      <c r="CH36" s="554"/>
      <c r="CI36" s="554"/>
      <c r="CJ36" s="554"/>
      <c r="CK36" s="554"/>
      <c r="CL36" s="554"/>
      <c r="CM36" s="554"/>
      <c r="CN36" s="554"/>
      <c r="CO36" s="554"/>
      <c r="CP36" s="554"/>
      <c r="CQ36" s="554"/>
      <c r="CR36" s="554"/>
      <c r="CS36" s="554"/>
      <c r="CT36" s="554"/>
      <c r="CU36" s="554"/>
      <c r="CV36" s="554"/>
      <c r="CW36" s="554"/>
      <c r="CX36" s="554"/>
      <c r="CY36" s="554"/>
      <c r="CZ36" s="554"/>
      <c r="DA36" s="554"/>
      <c r="DB36" s="554"/>
      <c r="DC36" s="554"/>
      <c r="DD36" s="554"/>
      <c r="DE36" s="554"/>
      <c r="DF36" s="554"/>
      <c r="DG36" s="554"/>
      <c r="DH36" s="554"/>
      <c r="DI36" s="554"/>
      <c r="DJ36" s="554"/>
      <c r="DK36" s="554"/>
      <c r="DL36" s="554"/>
      <c r="DM36" s="554"/>
      <c r="DN36" s="554"/>
      <c r="DO36" s="554"/>
      <c r="DP36" s="554"/>
      <c r="DQ36" s="554"/>
      <c r="DR36" s="554"/>
      <c r="DS36" s="554"/>
      <c r="DT36" s="554"/>
      <c r="DU36" s="554"/>
      <c r="DV36" s="554"/>
      <c r="DW36" s="554"/>
      <c r="DX36" s="554"/>
      <c r="DY36" s="554"/>
      <c r="DZ36" s="554"/>
      <c r="EA36" s="554"/>
      <c r="EB36" s="554"/>
      <c r="EC36" s="554"/>
      <c r="ED36" s="554"/>
      <c r="EE36" s="554"/>
      <c r="EF36" s="554"/>
      <c r="EG36" s="554"/>
      <c r="EH36" s="554"/>
      <c r="EI36" s="554"/>
      <c r="EJ36" s="554"/>
      <c r="EK36" s="554"/>
    </row>
  </sheetData>
  <sheetProtection selectLockedCells="1"/>
  <mergeCells count="29">
    <mergeCell ref="B2:EK2"/>
    <mergeCell ref="B3:EK3"/>
    <mergeCell ref="B6:EK6"/>
    <mergeCell ref="B10:EK10"/>
    <mergeCell ref="G13:EK13"/>
    <mergeCell ref="L14:M14"/>
    <mergeCell ref="O14:EK14"/>
    <mergeCell ref="L15:M15"/>
    <mergeCell ref="O15:EK15"/>
    <mergeCell ref="L16:M16"/>
    <mergeCell ref="O16:EK16"/>
    <mergeCell ref="G19:EK19"/>
    <mergeCell ref="L20:M20"/>
    <mergeCell ref="O20:EK20"/>
    <mergeCell ref="L21:M21"/>
    <mergeCell ref="O21:EK21"/>
    <mergeCell ref="L22:M22"/>
    <mergeCell ref="O22:EK22"/>
    <mergeCell ref="L23:M23"/>
    <mergeCell ref="O23:EK23"/>
    <mergeCell ref="B27:EK27"/>
    <mergeCell ref="G30:EK30"/>
    <mergeCell ref="G36:EK36"/>
    <mergeCell ref="L31:M31"/>
    <mergeCell ref="O31:EK31"/>
    <mergeCell ref="L32:M32"/>
    <mergeCell ref="O32:EK32"/>
    <mergeCell ref="L33:M33"/>
    <mergeCell ref="O33:EK33"/>
  </mergeCells>
  <pageMargins left="0.25" right="0.3" top="0.5" bottom="0.65" header="0.3" footer="0.3"/>
  <pageSetup scale="98" orientation="portrait" r:id="rId1"/>
  <headerFooter alignWithMargins="0">
    <oddFooter>&amp;L&amp;6Freddie Mac Form 1105 (01/2013), Section V</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8" tint="0.59999389629810485"/>
    <pageSetUpPr fitToPage="1"/>
  </sheetPr>
  <dimension ref="A7:F236"/>
  <sheetViews>
    <sheetView topLeftCell="A67" zoomScaleNormal="100" workbookViewId="0">
      <selection activeCell="C10" sqref="C10"/>
    </sheetView>
  </sheetViews>
  <sheetFormatPr defaultColWidth="9.1796875" defaultRowHeight="14.5" x14ac:dyDescent="0.35"/>
  <cols>
    <col min="1" max="1" width="1.54296875" style="398" customWidth="1"/>
    <col min="2" max="2" width="4.81640625" style="398" customWidth="1"/>
    <col min="3" max="3" width="43.1796875" style="398" customWidth="1"/>
    <col min="4" max="4" width="16.54296875" style="398" customWidth="1"/>
    <col min="5" max="5" width="17.26953125" style="398" customWidth="1"/>
    <col min="6" max="6" width="17.81640625" style="398" customWidth="1"/>
    <col min="7" max="7" width="1.7265625" style="132" customWidth="1"/>
    <col min="8" max="16384" width="9.1796875" style="132"/>
  </cols>
  <sheetData>
    <row r="7" spans="1:6" ht="15" thickBot="1" x14ac:dyDescent="0.4">
      <c r="A7" s="399"/>
      <c r="B7" s="400"/>
      <c r="C7" s="400"/>
      <c r="D7" s="400"/>
      <c r="E7" s="400"/>
      <c r="F7" s="400"/>
    </row>
    <row r="8" spans="1:6" x14ac:dyDescent="0.35">
      <c r="A8" s="399"/>
      <c r="B8" s="400"/>
      <c r="C8" s="400"/>
      <c r="D8" s="574" t="s">
        <v>360</v>
      </c>
      <c r="E8" s="575"/>
      <c r="F8" s="576"/>
    </row>
    <row r="9" spans="1:6" x14ac:dyDescent="0.35">
      <c r="A9" s="399"/>
      <c r="B9" s="400"/>
      <c r="C9" s="400"/>
      <c r="D9" s="577" t="s">
        <v>361</v>
      </c>
      <c r="E9" s="580" t="s">
        <v>362</v>
      </c>
      <c r="F9" s="581"/>
    </row>
    <row r="10" spans="1:6" x14ac:dyDescent="0.35">
      <c r="A10" s="399"/>
      <c r="B10" s="401"/>
      <c r="C10" s="402"/>
      <c r="D10" s="578"/>
      <c r="E10" s="582" t="s">
        <v>363</v>
      </c>
      <c r="F10" s="585" t="s">
        <v>355</v>
      </c>
    </row>
    <row r="11" spans="1:6" x14ac:dyDescent="0.35">
      <c r="A11" s="399"/>
      <c r="B11" s="402"/>
      <c r="C11" s="403"/>
      <c r="D11" s="578"/>
      <c r="E11" s="583"/>
      <c r="F11" s="586"/>
    </row>
    <row r="12" spans="1:6" x14ac:dyDescent="0.35">
      <c r="A12" s="399"/>
      <c r="B12" s="402"/>
      <c r="C12" s="403"/>
      <c r="D12" s="578"/>
      <c r="E12" s="583"/>
      <c r="F12" s="586"/>
    </row>
    <row r="13" spans="1:6" ht="15" thickBot="1" x14ac:dyDescent="0.4">
      <c r="A13" s="399"/>
      <c r="B13" s="402"/>
      <c r="C13" s="404"/>
      <c r="D13" s="579"/>
      <c r="E13" s="584"/>
      <c r="F13" s="587"/>
    </row>
    <row r="14" spans="1:6" ht="15" thickBot="1" x14ac:dyDescent="0.4">
      <c r="A14" s="399"/>
      <c r="B14" s="405" t="s">
        <v>364</v>
      </c>
      <c r="C14" s="404"/>
      <c r="D14" s="406"/>
      <c r="E14" s="407"/>
      <c r="F14" s="407"/>
    </row>
    <row r="15" spans="1:6" x14ac:dyDescent="0.35">
      <c r="A15" s="399"/>
      <c r="B15" s="408" t="s">
        <v>365</v>
      </c>
      <c r="C15" s="409"/>
      <c r="D15" s="410"/>
      <c r="E15" s="411"/>
      <c r="F15" s="412"/>
    </row>
    <row r="16" spans="1:6" x14ac:dyDescent="0.35">
      <c r="A16" s="399"/>
      <c r="B16" s="408" t="s">
        <v>366</v>
      </c>
      <c r="C16" s="409"/>
      <c r="D16" s="413"/>
      <c r="E16" s="414"/>
      <c r="F16" s="415"/>
    </row>
    <row r="17" spans="1:6" x14ac:dyDescent="0.35">
      <c r="A17" s="399"/>
      <c r="B17" s="416" t="s">
        <v>367</v>
      </c>
      <c r="C17" s="417"/>
      <c r="D17" s="418"/>
      <c r="E17" s="419"/>
      <c r="F17" s="415"/>
    </row>
    <row r="18" spans="1:6" x14ac:dyDescent="0.35">
      <c r="A18" s="399"/>
      <c r="B18" s="416" t="s">
        <v>368</v>
      </c>
      <c r="C18" s="417"/>
      <c r="D18" s="418"/>
      <c r="E18" s="419"/>
      <c r="F18" s="415"/>
    </row>
    <row r="19" spans="1:6" x14ac:dyDescent="0.35">
      <c r="A19" s="399"/>
      <c r="B19" s="420" t="s">
        <v>369</v>
      </c>
      <c r="C19" s="417"/>
      <c r="D19" s="418"/>
      <c r="E19" s="419"/>
      <c r="F19" s="415"/>
    </row>
    <row r="20" spans="1:6" x14ac:dyDescent="0.35">
      <c r="A20" s="399"/>
      <c r="B20" s="421" t="s">
        <v>58</v>
      </c>
      <c r="C20" s="422"/>
      <c r="D20" s="423"/>
      <c r="E20" s="424"/>
      <c r="F20" s="425"/>
    </row>
    <row r="21" spans="1:6" ht="15" thickBot="1" x14ac:dyDescent="0.4">
      <c r="A21" s="399"/>
      <c r="B21" s="417" t="s">
        <v>370</v>
      </c>
      <c r="C21" s="417"/>
      <c r="D21" s="426">
        <f>SUM(D15:D20)</f>
        <v>0</v>
      </c>
      <c r="E21" s="427">
        <f>SUM(E16:E20)</f>
        <v>0</v>
      </c>
      <c r="F21" s="428">
        <v>0</v>
      </c>
    </row>
    <row r="22" spans="1:6" x14ac:dyDescent="0.35">
      <c r="A22" s="399"/>
      <c r="B22" s="417"/>
      <c r="C22" s="417"/>
      <c r="D22" s="429"/>
      <c r="E22" s="429"/>
      <c r="F22" s="429"/>
    </row>
    <row r="23" spans="1:6" ht="15" thickBot="1" x14ac:dyDescent="0.4">
      <c r="A23" s="399"/>
      <c r="B23" s="430" t="s">
        <v>371</v>
      </c>
      <c r="C23" s="431"/>
      <c r="D23" s="432"/>
      <c r="E23" s="429"/>
      <c r="F23" s="429"/>
    </row>
    <row r="24" spans="1:6" x14ac:dyDescent="0.35">
      <c r="A24" s="399"/>
      <c r="B24" s="416" t="s">
        <v>372</v>
      </c>
      <c r="C24" s="417"/>
      <c r="D24" s="433"/>
      <c r="E24" s="434"/>
      <c r="F24" s="435"/>
    </row>
    <row r="25" spans="1:6" x14ac:dyDescent="0.35">
      <c r="A25" s="399"/>
      <c r="B25" s="416" t="s">
        <v>373</v>
      </c>
      <c r="C25" s="436"/>
      <c r="D25" s="418"/>
      <c r="E25" s="437"/>
      <c r="F25" s="438"/>
    </row>
    <row r="26" spans="1:6" x14ac:dyDescent="0.35">
      <c r="A26" s="399"/>
      <c r="B26" s="416" t="s">
        <v>355</v>
      </c>
      <c r="C26" s="436"/>
      <c r="D26" s="418"/>
      <c r="E26" s="437"/>
      <c r="F26" s="438"/>
    </row>
    <row r="27" spans="1:6" x14ac:dyDescent="0.35">
      <c r="A27" s="399"/>
      <c r="B27" s="416" t="s">
        <v>374</v>
      </c>
      <c r="C27" s="436"/>
      <c r="D27" s="418"/>
      <c r="E27" s="437"/>
      <c r="F27" s="438"/>
    </row>
    <row r="28" spans="1:6" x14ac:dyDescent="0.35">
      <c r="A28" s="399"/>
      <c r="B28" s="416" t="s">
        <v>375</v>
      </c>
      <c r="C28" s="436"/>
      <c r="D28" s="418"/>
      <c r="E28" s="437"/>
      <c r="F28" s="438"/>
    </row>
    <row r="29" spans="1:6" x14ac:dyDescent="0.35">
      <c r="A29" s="399"/>
      <c r="B29" s="416" t="s">
        <v>376</v>
      </c>
      <c r="C29" s="436"/>
      <c r="D29" s="418"/>
      <c r="E29" s="437"/>
      <c r="F29" s="438"/>
    </row>
    <row r="30" spans="1:6" x14ac:dyDescent="0.35">
      <c r="A30" s="399"/>
      <c r="B30" s="416" t="s">
        <v>377</v>
      </c>
      <c r="C30" s="436"/>
      <c r="D30" s="418"/>
      <c r="E30" s="437"/>
      <c r="F30" s="438"/>
    </row>
    <row r="31" spans="1:6" x14ac:dyDescent="0.35">
      <c r="A31" s="399"/>
      <c r="B31" s="416" t="s">
        <v>378</v>
      </c>
      <c r="C31" s="417"/>
      <c r="D31" s="418"/>
      <c r="E31" s="437"/>
      <c r="F31" s="438"/>
    </row>
    <row r="32" spans="1:6" x14ac:dyDescent="0.35">
      <c r="A32" s="399"/>
      <c r="B32" s="416" t="s">
        <v>379</v>
      </c>
      <c r="C32" s="417"/>
      <c r="D32" s="418"/>
      <c r="E32" s="437"/>
      <c r="F32" s="438"/>
    </row>
    <row r="33" spans="1:6" x14ac:dyDescent="0.35">
      <c r="A33" s="399"/>
      <c r="B33" s="416" t="s">
        <v>380</v>
      </c>
      <c r="C33" s="417"/>
      <c r="D33" s="418"/>
      <c r="E33" s="439"/>
      <c r="F33" s="440"/>
    </row>
    <row r="34" spans="1:6" x14ac:dyDescent="0.35">
      <c r="A34" s="399"/>
      <c r="B34" s="416" t="s">
        <v>381</v>
      </c>
      <c r="C34" s="417"/>
      <c r="D34" s="418"/>
      <c r="E34" s="437"/>
      <c r="F34" s="438"/>
    </row>
    <row r="35" spans="1:6" x14ac:dyDescent="0.35">
      <c r="A35" s="399"/>
      <c r="B35" s="416" t="s">
        <v>382</v>
      </c>
      <c r="C35" s="417"/>
      <c r="D35" s="418"/>
      <c r="E35" s="437"/>
      <c r="F35" s="438"/>
    </row>
    <row r="36" spans="1:6" x14ac:dyDescent="0.35">
      <c r="A36" s="399"/>
      <c r="B36" s="416" t="s">
        <v>383</v>
      </c>
      <c r="C36" s="436"/>
      <c r="D36" s="418"/>
      <c r="E36" s="437"/>
      <c r="F36" s="438"/>
    </row>
    <row r="37" spans="1:6" x14ac:dyDescent="0.35">
      <c r="A37" s="399"/>
      <c r="B37" s="416" t="s">
        <v>384</v>
      </c>
      <c r="C37" s="417"/>
      <c r="D37" s="418"/>
      <c r="E37" s="437"/>
      <c r="F37" s="438"/>
    </row>
    <row r="38" spans="1:6" x14ac:dyDescent="0.35">
      <c r="A38" s="399"/>
      <c r="B38" s="416" t="s">
        <v>385</v>
      </c>
      <c r="C38" s="417"/>
      <c r="D38" s="418"/>
      <c r="E38" s="437"/>
      <c r="F38" s="438"/>
    </row>
    <row r="39" spans="1:6" x14ac:dyDescent="0.35">
      <c r="A39" s="399"/>
      <c r="B39" s="421" t="s">
        <v>386</v>
      </c>
      <c r="C39" s="441"/>
      <c r="D39" s="442"/>
      <c r="E39" s="443"/>
      <c r="F39" s="444"/>
    </row>
    <row r="40" spans="1:6" ht="15" thickBot="1" x14ac:dyDescent="0.4">
      <c r="A40" s="399"/>
      <c r="B40" s="417" t="s">
        <v>370</v>
      </c>
      <c r="C40" s="417"/>
      <c r="D40" s="445">
        <f>SUM(D24:D39)</f>
        <v>0</v>
      </c>
      <c r="E40" s="446">
        <f>SUM(E24:E39)</f>
        <v>0</v>
      </c>
      <c r="F40" s="447">
        <f>SUM(F24:F39)</f>
        <v>0</v>
      </c>
    </row>
    <row r="41" spans="1:6" x14ac:dyDescent="0.35">
      <c r="A41" s="399"/>
      <c r="B41" s="417"/>
      <c r="C41" s="417"/>
      <c r="D41" s="429"/>
      <c r="E41" s="429"/>
      <c r="F41" s="429"/>
    </row>
    <row r="42" spans="1:6" ht="15" thickBot="1" x14ac:dyDescent="0.4">
      <c r="A42" s="399"/>
      <c r="B42" s="448" t="s">
        <v>387</v>
      </c>
      <c r="C42" s="448"/>
      <c r="D42" s="429"/>
      <c r="E42" s="449"/>
      <c r="F42" s="449"/>
    </row>
    <row r="43" spans="1:6" x14ac:dyDescent="0.35">
      <c r="A43" s="399"/>
      <c r="B43" s="416" t="s">
        <v>388</v>
      </c>
      <c r="C43" s="417"/>
      <c r="D43" s="410"/>
      <c r="E43" s="450"/>
      <c r="F43" s="451"/>
    </row>
    <row r="44" spans="1:6" x14ac:dyDescent="0.35">
      <c r="A44" s="399"/>
      <c r="B44" s="416" t="s">
        <v>389</v>
      </c>
      <c r="C44" s="417"/>
      <c r="D44" s="418"/>
      <c r="E44" s="437"/>
      <c r="F44" s="438"/>
    </row>
    <row r="45" spans="1:6" x14ac:dyDescent="0.35">
      <c r="A45" s="399"/>
      <c r="B45" s="416" t="s">
        <v>390</v>
      </c>
      <c r="C45" s="417"/>
      <c r="D45" s="418"/>
      <c r="E45" s="437"/>
      <c r="F45" s="438"/>
    </row>
    <row r="46" spans="1:6" x14ac:dyDescent="0.35">
      <c r="A46" s="399"/>
      <c r="B46" s="416" t="s">
        <v>391</v>
      </c>
      <c r="C46" s="417"/>
      <c r="D46" s="418"/>
      <c r="E46" s="437"/>
      <c r="F46" s="438"/>
    </row>
    <row r="47" spans="1:6" x14ac:dyDescent="0.35">
      <c r="A47" s="399"/>
      <c r="B47" s="420" t="s">
        <v>392</v>
      </c>
      <c r="C47" s="452"/>
      <c r="D47" s="418"/>
      <c r="E47" s="437"/>
      <c r="F47" s="438"/>
    </row>
    <row r="48" spans="1:6" x14ac:dyDescent="0.35">
      <c r="A48" s="399"/>
      <c r="B48" s="416" t="s">
        <v>393</v>
      </c>
      <c r="C48" s="453"/>
      <c r="D48" s="418"/>
      <c r="E48" s="437"/>
      <c r="F48" s="438"/>
    </row>
    <row r="49" spans="1:6" x14ac:dyDescent="0.35">
      <c r="A49" s="399"/>
      <c r="B49" s="416" t="s">
        <v>394</v>
      </c>
      <c r="C49" s="454"/>
      <c r="D49" s="418"/>
      <c r="E49" s="437"/>
      <c r="F49" s="438"/>
    </row>
    <row r="50" spans="1:6" x14ac:dyDescent="0.35">
      <c r="A50" s="399"/>
      <c r="B50" s="416" t="s">
        <v>395</v>
      </c>
      <c r="C50" s="436"/>
      <c r="D50" s="418"/>
      <c r="E50" s="437"/>
      <c r="F50" s="438"/>
    </row>
    <row r="51" spans="1:6" x14ac:dyDescent="0.35">
      <c r="A51" s="399"/>
      <c r="B51" s="420" t="s">
        <v>396</v>
      </c>
      <c r="C51" s="417"/>
      <c r="D51" s="418"/>
      <c r="E51" s="437"/>
      <c r="F51" s="438"/>
    </row>
    <row r="52" spans="1:6" x14ac:dyDescent="0.35">
      <c r="A52" s="399"/>
      <c r="B52" s="420" t="s">
        <v>397</v>
      </c>
      <c r="C52" s="417"/>
      <c r="D52" s="418"/>
      <c r="E52" s="437"/>
      <c r="F52" s="438"/>
    </row>
    <row r="53" spans="1:6" x14ac:dyDescent="0.35">
      <c r="A53" s="399"/>
      <c r="B53" s="420" t="s">
        <v>582</v>
      </c>
      <c r="C53" s="417"/>
      <c r="D53" s="418"/>
      <c r="E53" s="437"/>
      <c r="F53" s="438"/>
    </row>
    <row r="54" spans="1:6" x14ac:dyDescent="0.35">
      <c r="A54" s="399"/>
      <c r="B54" s="455" t="s">
        <v>398</v>
      </c>
      <c r="C54" s="456"/>
      <c r="D54" s="418"/>
      <c r="E54" s="457"/>
      <c r="F54" s="458"/>
    </row>
    <row r="55" spans="1:6" x14ac:dyDescent="0.35">
      <c r="A55" s="399"/>
      <c r="B55" s="455" t="s">
        <v>58</v>
      </c>
      <c r="C55" s="456"/>
      <c r="D55" s="423"/>
      <c r="E55" s="459"/>
      <c r="F55" s="460"/>
    </row>
    <row r="56" spans="1:6" ht="15" thickBot="1" x14ac:dyDescent="0.4">
      <c r="A56" s="399"/>
      <c r="B56" s="417" t="s">
        <v>370</v>
      </c>
      <c r="C56" s="417"/>
      <c r="D56" s="461">
        <f>SUM(D43:D55)</f>
        <v>0</v>
      </c>
      <c r="E56" s="462">
        <f>SUM(E44:E55)</f>
        <v>0</v>
      </c>
      <c r="F56" s="463">
        <f>SUM(F44:F55)</f>
        <v>0</v>
      </c>
    </row>
    <row r="57" spans="1:6" x14ac:dyDescent="0.35">
      <c r="A57" s="399"/>
      <c r="B57" s="417"/>
      <c r="C57" s="417"/>
      <c r="D57" s="464"/>
      <c r="E57" s="464"/>
      <c r="F57" s="464"/>
    </row>
    <row r="58" spans="1:6" x14ac:dyDescent="0.35">
      <c r="A58" s="399"/>
      <c r="B58" s="417"/>
      <c r="C58" s="417"/>
      <c r="D58" s="429"/>
      <c r="E58" s="429"/>
      <c r="F58" s="429"/>
    </row>
    <row r="59" spans="1:6" ht="15" thickBot="1" x14ac:dyDescent="0.4">
      <c r="A59" s="399"/>
      <c r="B59" s="430" t="s">
        <v>399</v>
      </c>
      <c r="C59" s="431"/>
      <c r="D59" s="429"/>
      <c r="E59" s="429"/>
      <c r="F59" s="429"/>
    </row>
    <row r="60" spans="1:6" x14ac:dyDescent="0.35">
      <c r="A60" s="399"/>
      <c r="B60" s="465" t="s">
        <v>400</v>
      </c>
      <c r="C60" s="431"/>
      <c r="D60" s="410"/>
      <c r="E60" s="466"/>
      <c r="F60" s="412"/>
    </row>
    <row r="61" spans="1:6" x14ac:dyDescent="0.35">
      <c r="A61" s="399"/>
      <c r="B61" s="465" t="s">
        <v>401</v>
      </c>
      <c r="C61" s="431"/>
      <c r="D61" s="423"/>
      <c r="E61" s="467"/>
      <c r="F61" s="468"/>
    </row>
    <row r="62" spans="1:6" ht="15" thickBot="1" x14ac:dyDescent="0.4">
      <c r="A62" s="399"/>
      <c r="B62" s="417" t="s">
        <v>370</v>
      </c>
      <c r="C62" s="431"/>
      <c r="D62" s="426">
        <f>SUM(D60:D61)</f>
        <v>0</v>
      </c>
      <c r="E62" s="469">
        <v>0</v>
      </c>
      <c r="F62" s="470">
        <v>0</v>
      </c>
    </row>
    <row r="63" spans="1:6" x14ac:dyDescent="0.35">
      <c r="A63" s="399"/>
      <c r="B63" s="417"/>
      <c r="C63" s="431"/>
      <c r="D63" s="429"/>
      <c r="E63" s="429"/>
      <c r="F63" s="429"/>
    </row>
    <row r="64" spans="1:6" ht="15" thickBot="1" x14ac:dyDescent="0.4">
      <c r="A64" s="399"/>
      <c r="B64" s="430" t="s">
        <v>402</v>
      </c>
      <c r="C64" s="431"/>
      <c r="D64" s="429"/>
      <c r="E64" s="429"/>
      <c r="F64" s="429"/>
    </row>
    <row r="65" spans="1:6" x14ac:dyDescent="0.35">
      <c r="A65" s="399"/>
      <c r="B65" s="416" t="s">
        <v>403</v>
      </c>
      <c r="C65" s="431"/>
      <c r="D65" s="410"/>
      <c r="E65" s="434"/>
      <c r="F65" s="435"/>
    </row>
    <row r="66" spans="1:6" x14ac:dyDescent="0.35">
      <c r="A66" s="399"/>
      <c r="B66" s="416" t="s">
        <v>404</v>
      </c>
      <c r="C66" s="431"/>
      <c r="D66" s="418"/>
      <c r="E66" s="437"/>
      <c r="F66" s="438"/>
    </row>
    <row r="67" spans="1:6" x14ac:dyDescent="0.35">
      <c r="A67" s="399"/>
      <c r="B67" s="416" t="s">
        <v>405</v>
      </c>
      <c r="C67" s="431"/>
      <c r="D67" s="418"/>
      <c r="E67" s="437"/>
      <c r="F67" s="438"/>
    </row>
    <row r="68" spans="1:6" x14ac:dyDescent="0.35">
      <c r="A68" s="399"/>
      <c r="B68" s="416" t="s">
        <v>406</v>
      </c>
      <c r="C68" s="431"/>
      <c r="D68" s="418"/>
      <c r="E68" s="437"/>
      <c r="F68" s="438"/>
    </row>
    <row r="69" spans="1:6" x14ac:dyDescent="0.35">
      <c r="A69" s="399"/>
      <c r="B69" s="416" t="s">
        <v>407</v>
      </c>
      <c r="C69" s="431"/>
      <c r="D69" s="423"/>
      <c r="E69" s="471"/>
      <c r="F69" s="440"/>
    </row>
    <row r="70" spans="1:6" ht="15" thickBot="1" x14ac:dyDescent="0.4">
      <c r="A70" s="399"/>
      <c r="B70" s="417" t="s">
        <v>370</v>
      </c>
      <c r="C70" s="431"/>
      <c r="D70" s="426">
        <f>SUM(D65:D69)</f>
        <v>0</v>
      </c>
      <c r="E70" s="472">
        <f>SUM(E65:E68)</f>
        <v>0</v>
      </c>
      <c r="F70" s="473">
        <f>SUM(F65:F68)</f>
        <v>0</v>
      </c>
    </row>
    <row r="71" spans="1:6" x14ac:dyDescent="0.35">
      <c r="A71" s="399"/>
      <c r="B71" s="417"/>
      <c r="C71" s="431"/>
      <c r="D71" s="429"/>
      <c r="E71" s="429"/>
      <c r="F71" s="429"/>
    </row>
    <row r="72" spans="1:6" ht="15" thickBot="1" x14ac:dyDescent="0.4">
      <c r="A72" s="399"/>
      <c r="B72" s="430" t="s">
        <v>204</v>
      </c>
      <c r="C72" s="431"/>
      <c r="D72" s="429"/>
      <c r="E72" s="429"/>
      <c r="F72" s="429"/>
    </row>
    <row r="73" spans="1:6" x14ac:dyDescent="0.35">
      <c r="A73" s="399"/>
      <c r="B73" s="416" t="s">
        <v>408</v>
      </c>
      <c r="C73" s="431"/>
      <c r="D73" s="410"/>
      <c r="E73" s="466"/>
      <c r="F73" s="412"/>
    </row>
    <row r="74" spans="1:6" x14ac:dyDescent="0.35">
      <c r="A74" s="399"/>
      <c r="B74" s="416" t="s">
        <v>409</v>
      </c>
      <c r="C74" s="431"/>
      <c r="D74" s="418"/>
      <c r="E74" s="474"/>
      <c r="F74" s="475"/>
    </row>
    <row r="75" spans="1:6" x14ac:dyDescent="0.35">
      <c r="A75" s="399"/>
      <c r="B75" s="416" t="s">
        <v>410</v>
      </c>
      <c r="C75" s="431"/>
      <c r="D75" s="418"/>
      <c r="E75" s="474"/>
      <c r="F75" s="475"/>
    </row>
    <row r="76" spans="1:6" x14ac:dyDescent="0.35">
      <c r="A76" s="399"/>
      <c r="B76" s="476" t="s">
        <v>411</v>
      </c>
      <c r="C76" s="417"/>
      <c r="D76" s="418"/>
      <c r="E76" s="474"/>
      <c r="F76" s="475"/>
    </row>
    <row r="77" spans="1:6" x14ac:dyDescent="0.35">
      <c r="A77" s="399"/>
      <c r="B77" s="477" t="s">
        <v>412</v>
      </c>
      <c r="C77" s="417"/>
      <c r="D77" s="418"/>
      <c r="E77" s="474"/>
      <c r="F77" s="475"/>
    </row>
    <row r="78" spans="1:6" x14ac:dyDescent="0.35">
      <c r="A78" s="399"/>
      <c r="B78" s="477" t="s">
        <v>413</v>
      </c>
      <c r="C78" s="417"/>
      <c r="D78" s="418"/>
      <c r="E78" s="474"/>
      <c r="F78" s="475"/>
    </row>
    <row r="79" spans="1:6" x14ac:dyDescent="0.35">
      <c r="A79" s="399"/>
      <c r="B79" s="420" t="s">
        <v>414</v>
      </c>
      <c r="C79" s="431"/>
      <c r="D79" s="418"/>
      <c r="E79" s="474"/>
      <c r="F79" s="475"/>
    </row>
    <row r="80" spans="1:6" x14ac:dyDescent="0.35">
      <c r="A80" s="399"/>
      <c r="B80" s="455" t="s">
        <v>58</v>
      </c>
      <c r="C80" s="478"/>
      <c r="D80" s="423"/>
      <c r="E80" s="467"/>
      <c r="F80" s="468"/>
    </row>
    <row r="81" spans="1:6" ht="15" thickBot="1" x14ac:dyDescent="0.4">
      <c r="A81" s="399"/>
      <c r="B81" s="417" t="s">
        <v>370</v>
      </c>
      <c r="C81" s="417"/>
      <c r="D81" s="426">
        <f>SUM(D73:D80)</f>
        <v>0</v>
      </c>
      <c r="E81" s="479">
        <v>0</v>
      </c>
      <c r="F81" s="480">
        <v>0</v>
      </c>
    </row>
    <row r="82" spans="1:6" x14ac:dyDescent="0.35">
      <c r="A82" s="399"/>
      <c r="B82" s="417"/>
      <c r="C82" s="417"/>
      <c r="D82" s="429"/>
      <c r="E82" s="429"/>
      <c r="F82" s="429"/>
    </row>
    <row r="83" spans="1:6" ht="15" thickBot="1" x14ac:dyDescent="0.4">
      <c r="A83" s="399"/>
      <c r="B83" s="430" t="s">
        <v>415</v>
      </c>
      <c r="C83" s="431"/>
      <c r="D83" s="481"/>
      <c r="E83" s="481"/>
      <c r="F83" s="481"/>
    </row>
    <row r="84" spans="1:6" x14ac:dyDescent="0.35">
      <c r="A84" s="399"/>
      <c r="B84" s="482" t="s">
        <v>416</v>
      </c>
      <c r="C84" s="417"/>
      <c r="D84" s="410"/>
      <c r="E84" s="466"/>
      <c r="F84" s="412"/>
    </row>
    <row r="85" spans="1:6" x14ac:dyDescent="0.35">
      <c r="A85" s="399"/>
      <c r="B85" s="482" t="s">
        <v>417</v>
      </c>
      <c r="C85" s="417"/>
      <c r="D85" s="418"/>
      <c r="E85" s="474"/>
      <c r="F85" s="475"/>
    </row>
    <row r="86" spans="1:6" x14ac:dyDescent="0.35">
      <c r="A86" s="399"/>
      <c r="B86" s="483" t="s">
        <v>418</v>
      </c>
      <c r="C86" s="422"/>
      <c r="D86" s="423"/>
      <c r="E86" s="467"/>
      <c r="F86" s="468"/>
    </row>
    <row r="87" spans="1:6" ht="15" thickBot="1" x14ac:dyDescent="0.4">
      <c r="A87" s="399"/>
      <c r="B87" s="417" t="s">
        <v>370</v>
      </c>
      <c r="C87" s="417"/>
      <c r="D87" s="426">
        <f>SUM(D84:D86)</f>
        <v>0</v>
      </c>
      <c r="E87" s="479">
        <v>0</v>
      </c>
      <c r="F87" s="480">
        <v>0</v>
      </c>
    </row>
    <row r="88" spans="1:6" x14ac:dyDescent="0.35">
      <c r="A88" s="399"/>
      <c r="B88" s="417"/>
      <c r="C88" s="417"/>
      <c r="D88" s="481"/>
      <c r="E88" s="481"/>
      <c r="F88" s="481"/>
    </row>
    <row r="89" spans="1:6" ht="15" thickBot="1" x14ac:dyDescent="0.4">
      <c r="A89" s="399"/>
      <c r="B89" s="430" t="s">
        <v>419</v>
      </c>
      <c r="C89" s="431"/>
      <c r="D89" s="481"/>
      <c r="E89" s="481"/>
      <c r="F89" s="481"/>
    </row>
    <row r="90" spans="1:6" x14ac:dyDescent="0.35">
      <c r="A90" s="399"/>
      <c r="B90" s="420" t="s">
        <v>420</v>
      </c>
      <c r="C90" s="417"/>
      <c r="D90" s="410"/>
      <c r="E90" s="434"/>
      <c r="F90" s="435"/>
    </row>
    <row r="91" spans="1:6" x14ac:dyDescent="0.35">
      <c r="A91" s="399"/>
      <c r="B91" s="420" t="s">
        <v>421</v>
      </c>
      <c r="C91" s="417"/>
      <c r="D91" s="418"/>
      <c r="E91" s="437"/>
      <c r="F91" s="438"/>
    </row>
    <row r="92" spans="1:6" x14ac:dyDescent="0.35">
      <c r="A92" s="399"/>
      <c r="B92" s="420" t="s">
        <v>422</v>
      </c>
      <c r="C92" s="417"/>
      <c r="D92" s="418"/>
      <c r="E92" s="437"/>
      <c r="F92" s="438"/>
    </row>
    <row r="93" spans="1:6" x14ac:dyDescent="0.35">
      <c r="A93" s="399"/>
      <c r="B93" s="420" t="s">
        <v>423</v>
      </c>
      <c r="C93" s="417"/>
      <c r="D93" s="418"/>
      <c r="E93" s="437"/>
      <c r="F93" s="438"/>
    </row>
    <row r="94" spans="1:6" x14ac:dyDescent="0.35">
      <c r="A94" s="399"/>
      <c r="B94" s="420" t="s">
        <v>424</v>
      </c>
      <c r="C94" s="417"/>
      <c r="D94" s="418"/>
      <c r="E94" s="437"/>
      <c r="F94" s="438"/>
    </row>
    <row r="95" spans="1:6" x14ac:dyDescent="0.35">
      <c r="A95" s="399"/>
      <c r="B95" s="476" t="s">
        <v>425</v>
      </c>
      <c r="C95" s="417"/>
      <c r="D95" s="418"/>
      <c r="E95" s="437"/>
      <c r="F95" s="438"/>
    </row>
    <row r="96" spans="1:6" x14ac:dyDescent="0.35">
      <c r="A96" s="399"/>
      <c r="B96" s="476" t="s">
        <v>426</v>
      </c>
      <c r="C96" s="417"/>
      <c r="D96" s="418"/>
      <c r="E96" s="437"/>
      <c r="F96" s="438"/>
    </row>
    <row r="97" spans="1:6" x14ac:dyDescent="0.35">
      <c r="A97" s="399"/>
      <c r="B97" s="477" t="s">
        <v>427</v>
      </c>
      <c r="C97" s="417"/>
      <c r="D97" s="418"/>
      <c r="E97" s="439"/>
      <c r="F97" s="440"/>
    </row>
    <row r="98" spans="1:6" x14ac:dyDescent="0.35">
      <c r="A98" s="399"/>
      <c r="B98" s="420" t="s">
        <v>428</v>
      </c>
      <c r="C98" s="417"/>
      <c r="D98" s="418"/>
      <c r="E98" s="437"/>
      <c r="F98" s="438"/>
    </row>
    <row r="99" spans="1:6" x14ac:dyDescent="0.35">
      <c r="A99" s="399"/>
      <c r="B99" s="476" t="s">
        <v>429</v>
      </c>
      <c r="C99" s="417"/>
      <c r="D99" s="418"/>
      <c r="E99" s="484"/>
      <c r="F99" s="485"/>
    </row>
    <row r="100" spans="1:6" x14ac:dyDescent="0.35">
      <c r="A100" s="399"/>
      <c r="B100" s="482" t="s">
        <v>430</v>
      </c>
      <c r="C100" s="486"/>
      <c r="D100" s="423"/>
      <c r="E100" s="487"/>
      <c r="F100" s="488"/>
    </row>
    <row r="101" spans="1:6" ht="15" thickBot="1" x14ac:dyDescent="0.4">
      <c r="A101" s="399"/>
      <c r="B101" s="417" t="s">
        <v>370</v>
      </c>
      <c r="C101" s="417"/>
      <c r="D101" s="426">
        <f>SUM(D90:D100)</f>
        <v>0</v>
      </c>
      <c r="E101" s="472">
        <f>SUM(E90:E96)+E98</f>
        <v>0</v>
      </c>
      <c r="F101" s="473">
        <f>SUM(F90:F96)+F98</f>
        <v>0</v>
      </c>
    </row>
    <row r="102" spans="1:6" x14ac:dyDescent="0.35">
      <c r="A102" s="399"/>
      <c r="B102" s="430"/>
      <c r="C102" s="431"/>
      <c r="D102" s="429"/>
      <c r="E102" s="429"/>
      <c r="F102" s="429"/>
    </row>
    <row r="103" spans="1:6" ht="15" thickBot="1" x14ac:dyDescent="0.4">
      <c r="A103" s="399"/>
      <c r="B103" s="430" t="s">
        <v>431</v>
      </c>
      <c r="C103" s="431"/>
      <c r="D103" s="429"/>
      <c r="E103" s="429"/>
      <c r="F103" s="429"/>
    </row>
    <row r="104" spans="1:6" x14ac:dyDescent="0.35">
      <c r="A104" s="399"/>
      <c r="B104" s="416" t="s">
        <v>432</v>
      </c>
      <c r="C104" s="431"/>
      <c r="D104" s="410"/>
      <c r="E104" s="466"/>
      <c r="F104" s="412"/>
    </row>
    <row r="105" spans="1:6" x14ac:dyDescent="0.35">
      <c r="A105" s="399"/>
      <c r="B105" s="416" t="s">
        <v>433</v>
      </c>
      <c r="C105" s="431"/>
      <c r="D105" s="418"/>
      <c r="E105" s="474"/>
      <c r="F105" s="475"/>
    </row>
    <row r="106" spans="1:6" x14ac:dyDescent="0.35">
      <c r="A106" s="399"/>
      <c r="B106" s="416" t="s">
        <v>434</v>
      </c>
      <c r="C106" s="431"/>
      <c r="D106" s="418"/>
      <c r="E106" s="474"/>
      <c r="F106" s="475"/>
    </row>
    <row r="107" spans="1:6" x14ac:dyDescent="0.35">
      <c r="A107" s="399"/>
      <c r="B107" s="416" t="s">
        <v>435</v>
      </c>
      <c r="C107" s="431"/>
      <c r="D107" s="418"/>
      <c r="E107" s="474"/>
      <c r="F107" s="475"/>
    </row>
    <row r="108" spans="1:6" x14ac:dyDescent="0.35">
      <c r="A108" s="399"/>
      <c r="B108" s="416" t="s">
        <v>436</v>
      </c>
      <c r="C108" s="431"/>
      <c r="D108" s="418"/>
      <c r="E108" s="474"/>
      <c r="F108" s="475"/>
    </row>
    <row r="109" spans="1:6" x14ac:dyDescent="0.35">
      <c r="A109" s="399"/>
      <c r="B109" s="416" t="s">
        <v>437</v>
      </c>
      <c r="C109" s="431"/>
      <c r="D109" s="418"/>
      <c r="E109" s="474"/>
      <c r="F109" s="475"/>
    </row>
    <row r="110" spans="1:6" x14ac:dyDescent="0.35">
      <c r="A110" s="399"/>
      <c r="B110" s="416" t="s">
        <v>438</v>
      </c>
      <c r="C110" s="431"/>
      <c r="D110" s="423"/>
      <c r="E110" s="467"/>
      <c r="F110" s="468"/>
    </row>
    <row r="111" spans="1:6" ht="15" thickBot="1" x14ac:dyDescent="0.4">
      <c r="A111" s="399"/>
      <c r="B111" s="417" t="s">
        <v>370</v>
      </c>
      <c r="C111" s="431"/>
      <c r="D111" s="426">
        <f>SUM(D104:D110)</f>
        <v>0</v>
      </c>
      <c r="E111" s="479">
        <v>0</v>
      </c>
      <c r="F111" s="480">
        <v>0</v>
      </c>
    </row>
    <row r="112" spans="1:6" x14ac:dyDescent="0.35">
      <c r="A112" s="399"/>
      <c r="B112" s="417"/>
      <c r="C112" s="431"/>
      <c r="D112" s="429"/>
      <c r="E112" s="429"/>
      <c r="F112" s="429"/>
    </row>
    <row r="113" spans="1:6" ht="15" thickBot="1" x14ac:dyDescent="0.4">
      <c r="A113" s="399"/>
      <c r="B113" s="489"/>
      <c r="C113" s="417"/>
      <c r="D113" s="490"/>
      <c r="E113" s="490"/>
      <c r="F113" s="490"/>
    </row>
    <row r="114" spans="1:6" ht="15" thickBot="1" x14ac:dyDescent="0.4">
      <c r="A114" s="399"/>
      <c r="B114" s="491" t="s">
        <v>439</v>
      </c>
      <c r="C114" s="492"/>
      <c r="D114" s="493">
        <f>D21+D40+D56+D62+D70+D81+D87+D101+D111</f>
        <v>0</v>
      </c>
      <c r="E114" s="494">
        <f>E21+E40+E56+E62+E70+E81+E87+E101+E111</f>
        <v>0</v>
      </c>
      <c r="F114" s="495">
        <f>F21+F40+F56+F62+F70+F81+F87+F101+F111</f>
        <v>0</v>
      </c>
    </row>
    <row r="115" spans="1:6" x14ac:dyDescent="0.35">
      <c r="A115" s="399"/>
      <c r="B115" s="399"/>
      <c r="C115" s="399"/>
      <c r="D115" s="496"/>
      <c r="E115" s="496"/>
      <c r="F115" s="496"/>
    </row>
    <row r="116" spans="1:6" x14ac:dyDescent="0.35">
      <c r="A116" s="399"/>
      <c r="B116" s="572"/>
      <c r="C116" s="572"/>
      <c r="D116" s="572"/>
      <c r="E116" s="572"/>
      <c r="F116" s="572"/>
    </row>
    <row r="117" spans="1:6" x14ac:dyDescent="0.35">
      <c r="A117" s="399"/>
      <c r="B117" s="497"/>
      <c r="C117" s="497"/>
      <c r="D117" s="569"/>
      <c r="E117" s="569"/>
      <c r="F117" s="498"/>
    </row>
    <row r="118" spans="1:6" x14ac:dyDescent="0.35">
      <c r="A118" s="399"/>
      <c r="B118" s="497"/>
      <c r="C118" s="497"/>
    </row>
    <row r="119" spans="1:6" x14ac:dyDescent="0.35">
      <c r="A119" s="399"/>
      <c r="B119" s="499"/>
      <c r="C119" s="399"/>
      <c r="D119" s="399"/>
      <c r="E119" s="399"/>
      <c r="F119" s="399"/>
    </row>
    <row r="120" spans="1:6" x14ac:dyDescent="0.35">
      <c r="A120" s="399"/>
      <c r="B120" s="569"/>
      <c r="C120" s="569"/>
      <c r="D120" s="566"/>
      <c r="E120" s="399"/>
      <c r="F120" s="399"/>
    </row>
    <row r="121" spans="1:6" x14ac:dyDescent="0.35">
      <c r="A121" s="399"/>
      <c r="B121" s="562"/>
      <c r="C121" s="573"/>
      <c r="D121" s="562"/>
      <c r="E121" s="399"/>
      <c r="F121" s="399"/>
    </row>
    <row r="122" spans="1:6" x14ac:dyDescent="0.35">
      <c r="A122" s="399"/>
      <c r="B122" s="562"/>
      <c r="C122" s="573"/>
      <c r="D122" s="563"/>
      <c r="E122" s="399"/>
      <c r="F122" s="399"/>
    </row>
    <row r="123" spans="1:6" x14ac:dyDescent="0.35">
      <c r="A123" s="399"/>
      <c r="B123" s="565"/>
      <c r="C123" s="565"/>
      <c r="D123" s="399"/>
      <c r="E123" s="399"/>
      <c r="F123" s="399"/>
    </row>
    <row r="124" spans="1:6" x14ac:dyDescent="0.35">
      <c r="A124" s="399"/>
      <c r="B124" s="565"/>
      <c r="C124" s="565"/>
      <c r="D124" s="399"/>
      <c r="E124" s="399"/>
      <c r="F124" s="399"/>
    </row>
    <row r="125" spans="1:6" x14ac:dyDescent="0.35">
      <c r="A125" s="399"/>
      <c r="B125" s="571"/>
      <c r="C125" s="565"/>
      <c r="D125" s="399"/>
      <c r="E125" s="399"/>
      <c r="F125" s="399"/>
    </row>
    <row r="126" spans="1:6" x14ac:dyDescent="0.35">
      <c r="A126" s="399"/>
      <c r="B126" s="565"/>
      <c r="C126" s="565"/>
      <c r="D126" s="399"/>
      <c r="E126" s="399"/>
      <c r="F126" s="399"/>
    </row>
    <row r="127" spans="1:6" x14ac:dyDescent="0.35">
      <c r="A127" s="399"/>
      <c r="B127" s="565"/>
      <c r="C127" s="565"/>
      <c r="D127" s="399"/>
      <c r="E127" s="399"/>
      <c r="F127" s="399"/>
    </row>
    <row r="128" spans="1:6" x14ac:dyDescent="0.35">
      <c r="A128" s="399"/>
      <c r="B128" s="565"/>
      <c r="C128" s="565"/>
      <c r="D128" s="399"/>
      <c r="E128" s="399"/>
      <c r="F128" s="399"/>
    </row>
    <row r="129" spans="1:6" x14ac:dyDescent="0.35">
      <c r="A129" s="399"/>
      <c r="B129" s="565"/>
      <c r="C129" s="565"/>
      <c r="D129" s="399"/>
      <c r="E129" s="399"/>
      <c r="F129" s="399"/>
    </row>
    <row r="130" spans="1:6" x14ac:dyDescent="0.35">
      <c r="A130" s="399"/>
      <c r="B130" s="565"/>
      <c r="C130" s="565"/>
      <c r="D130" s="399"/>
      <c r="E130" s="399"/>
      <c r="F130" s="399"/>
    </row>
    <row r="131" spans="1:6" x14ac:dyDescent="0.35">
      <c r="A131" s="399"/>
      <c r="B131" s="567"/>
      <c r="C131" s="565"/>
      <c r="D131" s="399"/>
      <c r="E131" s="399"/>
      <c r="F131" s="399"/>
    </row>
    <row r="132" spans="1:6" x14ac:dyDescent="0.35">
      <c r="A132" s="399"/>
      <c r="B132" s="399"/>
      <c r="C132" s="399"/>
      <c r="D132" s="399"/>
      <c r="E132" s="399"/>
      <c r="F132" s="399"/>
    </row>
    <row r="133" spans="1:6" x14ac:dyDescent="0.35">
      <c r="A133" s="399"/>
      <c r="B133" s="500"/>
      <c r="C133" s="501"/>
      <c r="D133" s="399"/>
      <c r="E133" s="399"/>
      <c r="F133" s="399"/>
    </row>
    <row r="134" spans="1:6" x14ac:dyDescent="0.35">
      <c r="A134" s="399"/>
      <c r="B134" s="500"/>
      <c r="C134" s="501"/>
      <c r="D134" s="399"/>
      <c r="E134" s="399"/>
      <c r="F134" s="399"/>
    </row>
    <row r="135" spans="1:6" x14ac:dyDescent="0.35">
      <c r="A135" s="399"/>
      <c r="B135" s="399"/>
      <c r="C135" s="399"/>
      <c r="D135" s="399"/>
      <c r="E135" s="399"/>
      <c r="F135" s="399"/>
    </row>
    <row r="136" spans="1:6" x14ac:dyDescent="0.35">
      <c r="A136" s="399"/>
      <c r="B136" s="569"/>
      <c r="C136" s="569"/>
      <c r="D136" s="566"/>
      <c r="E136" s="399"/>
      <c r="F136" s="399"/>
    </row>
    <row r="137" spans="1:6" x14ac:dyDescent="0.35">
      <c r="A137" s="399"/>
      <c r="B137" s="562"/>
      <c r="C137" s="563"/>
      <c r="D137" s="562"/>
      <c r="E137" s="399"/>
      <c r="F137" s="399"/>
    </row>
    <row r="138" spans="1:6" x14ac:dyDescent="0.35">
      <c r="A138" s="399"/>
      <c r="B138" s="562"/>
      <c r="C138" s="563"/>
      <c r="D138" s="563"/>
      <c r="E138" s="399"/>
      <c r="F138" s="399"/>
    </row>
    <row r="139" spans="1:6" x14ac:dyDescent="0.35">
      <c r="A139" s="399"/>
      <c r="B139" s="565"/>
      <c r="C139" s="565"/>
      <c r="D139" s="502"/>
      <c r="E139" s="399"/>
      <c r="F139" s="399"/>
    </row>
    <row r="140" spans="1:6" x14ac:dyDescent="0.35">
      <c r="A140" s="399"/>
      <c r="B140" s="565"/>
      <c r="C140" s="565"/>
      <c r="D140" s="502"/>
      <c r="E140" s="399"/>
      <c r="F140" s="399"/>
    </row>
    <row r="141" spans="1:6" x14ac:dyDescent="0.35">
      <c r="A141" s="399"/>
      <c r="B141" s="567"/>
      <c r="C141" s="567"/>
      <c r="D141" s="503"/>
      <c r="E141" s="399"/>
      <c r="F141" s="399"/>
    </row>
    <row r="142" spans="1:6" x14ac:dyDescent="0.35">
      <c r="A142" s="399"/>
      <c r="B142" s="399"/>
      <c r="C142" s="399"/>
      <c r="D142" s="399"/>
      <c r="E142" s="399"/>
      <c r="F142" s="399"/>
    </row>
    <row r="143" spans="1:6" x14ac:dyDescent="0.35">
      <c r="A143" s="399"/>
      <c r="B143" s="569"/>
      <c r="C143" s="569"/>
      <c r="D143" s="566"/>
      <c r="E143" s="399"/>
      <c r="F143" s="399"/>
    </row>
    <row r="144" spans="1:6" x14ac:dyDescent="0.35">
      <c r="A144" s="399"/>
      <c r="B144" s="570"/>
      <c r="C144" s="566"/>
      <c r="D144" s="569"/>
      <c r="E144" s="399"/>
      <c r="F144" s="399"/>
    </row>
    <row r="145" spans="1:6" x14ac:dyDescent="0.35">
      <c r="A145" s="399"/>
      <c r="B145" s="570"/>
      <c r="C145" s="566"/>
      <c r="D145" s="569"/>
      <c r="E145" s="399"/>
      <c r="F145" s="399"/>
    </row>
    <row r="146" spans="1:6" x14ac:dyDescent="0.35">
      <c r="A146" s="399"/>
      <c r="B146" s="504"/>
      <c r="C146" s="497"/>
      <c r="D146" s="498"/>
      <c r="E146" s="399"/>
      <c r="F146" s="399"/>
    </row>
    <row r="147" spans="1:6" x14ac:dyDescent="0.35">
      <c r="A147" s="399"/>
      <c r="B147" s="567"/>
      <c r="C147" s="566"/>
      <c r="D147" s="503"/>
      <c r="E147" s="399"/>
      <c r="F147" s="399"/>
    </row>
    <row r="148" spans="1:6" x14ac:dyDescent="0.35">
      <c r="A148" s="399"/>
      <c r="B148" s="399"/>
      <c r="C148" s="399"/>
      <c r="D148" s="399"/>
      <c r="E148" s="399"/>
      <c r="F148" s="399"/>
    </row>
    <row r="149" spans="1:6" x14ac:dyDescent="0.35">
      <c r="A149" s="399"/>
      <c r="B149" s="399"/>
      <c r="C149" s="399"/>
      <c r="D149" s="399"/>
      <c r="E149" s="399"/>
      <c r="F149" s="399"/>
    </row>
    <row r="150" spans="1:6" x14ac:dyDescent="0.35">
      <c r="A150" s="399"/>
      <c r="B150" s="399"/>
      <c r="C150" s="399"/>
      <c r="D150" s="399"/>
      <c r="E150" s="399"/>
      <c r="F150" s="399"/>
    </row>
    <row r="151" spans="1:6" x14ac:dyDescent="0.35">
      <c r="A151" s="399"/>
      <c r="B151" s="399"/>
      <c r="C151" s="399"/>
      <c r="D151" s="399"/>
      <c r="E151" s="399"/>
      <c r="F151" s="399"/>
    </row>
    <row r="152" spans="1:6" x14ac:dyDescent="0.35">
      <c r="A152" s="399"/>
      <c r="B152" s="505"/>
      <c r="C152" s="399"/>
      <c r="D152" s="399"/>
      <c r="E152" s="399"/>
      <c r="F152" s="399"/>
    </row>
    <row r="153" spans="1:6" x14ac:dyDescent="0.35">
      <c r="A153" s="399"/>
      <c r="B153" s="505"/>
      <c r="C153" s="399"/>
      <c r="D153" s="399"/>
      <c r="E153" s="399"/>
      <c r="F153" s="399"/>
    </row>
    <row r="154" spans="1:6" x14ac:dyDescent="0.35">
      <c r="A154" s="399"/>
      <c r="B154" s="570"/>
      <c r="C154" s="566"/>
      <c r="D154" s="569"/>
      <c r="E154" s="399"/>
      <c r="F154" s="399"/>
    </row>
    <row r="155" spans="1:6" x14ac:dyDescent="0.35">
      <c r="A155" s="399"/>
      <c r="B155" s="570"/>
      <c r="C155" s="566"/>
      <c r="D155" s="569"/>
      <c r="E155" s="399"/>
      <c r="F155" s="399"/>
    </row>
    <row r="156" spans="1:6" x14ac:dyDescent="0.35">
      <c r="A156" s="399"/>
      <c r="B156" s="565"/>
      <c r="C156" s="566"/>
      <c r="D156" s="502"/>
      <c r="E156" s="399"/>
      <c r="F156" s="399"/>
    </row>
    <row r="157" spans="1:6" x14ac:dyDescent="0.35">
      <c r="A157" s="399"/>
      <c r="B157" s="565"/>
      <c r="C157" s="566"/>
      <c r="D157" s="502"/>
      <c r="E157" s="399"/>
      <c r="F157" s="399"/>
    </row>
    <row r="158" spans="1:6" x14ac:dyDescent="0.35">
      <c r="A158" s="399"/>
      <c r="B158" s="565"/>
      <c r="C158" s="566"/>
      <c r="D158" s="502"/>
      <c r="E158" s="399"/>
      <c r="F158" s="399"/>
    </row>
    <row r="159" spans="1:6" x14ac:dyDescent="0.35">
      <c r="A159" s="399"/>
      <c r="B159" s="567"/>
      <c r="C159" s="566"/>
      <c r="D159" s="503"/>
      <c r="E159" s="399"/>
      <c r="F159" s="399"/>
    </row>
    <row r="160" spans="1:6" x14ac:dyDescent="0.35">
      <c r="A160" s="399"/>
      <c r="B160" s="503"/>
      <c r="C160" s="497"/>
      <c r="D160" s="503"/>
      <c r="E160" s="399"/>
      <c r="F160" s="399"/>
    </row>
    <row r="161" spans="1:6" x14ac:dyDescent="0.35">
      <c r="A161" s="399"/>
      <c r="B161" s="503"/>
      <c r="C161" s="497"/>
      <c r="D161" s="503"/>
      <c r="E161" s="399"/>
      <c r="F161" s="399"/>
    </row>
    <row r="162" spans="1:6" x14ac:dyDescent="0.35">
      <c r="A162" s="399"/>
      <c r="B162" s="503"/>
      <c r="C162" s="497"/>
      <c r="D162" s="503"/>
      <c r="E162" s="399"/>
      <c r="F162" s="399"/>
    </row>
    <row r="163" spans="1:6" x14ac:dyDescent="0.35">
      <c r="A163" s="399"/>
      <c r="B163" s="399"/>
      <c r="C163" s="399"/>
      <c r="D163" s="399"/>
      <c r="E163" s="399"/>
      <c r="F163" s="399"/>
    </row>
    <row r="164" spans="1:6" x14ac:dyDescent="0.35">
      <c r="A164" s="399"/>
      <c r="B164" s="505"/>
      <c r="C164" s="399"/>
      <c r="D164" s="399"/>
      <c r="E164" s="399"/>
      <c r="F164" s="399"/>
    </row>
    <row r="165" spans="1:6" x14ac:dyDescent="0.35">
      <c r="A165" s="399"/>
      <c r="B165" s="505"/>
      <c r="C165" s="399"/>
      <c r="D165" s="399"/>
      <c r="E165" s="399"/>
      <c r="F165" s="399"/>
    </row>
    <row r="166" spans="1:6" x14ac:dyDescent="0.35">
      <c r="A166" s="399"/>
      <c r="B166" s="506"/>
      <c r="C166" s="507"/>
      <c r="D166" s="508"/>
      <c r="E166" s="509"/>
      <c r="F166" s="508"/>
    </row>
    <row r="167" spans="1:6" x14ac:dyDescent="0.35">
      <c r="A167" s="399"/>
      <c r="B167" s="506"/>
      <c r="C167" s="399"/>
      <c r="D167" s="508"/>
      <c r="E167" s="506"/>
      <c r="F167" s="508"/>
    </row>
    <row r="168" spans="1:6" x14ac:dyDescent="0.35">
      <c r="A168" s="399"/>
      <c r="B168" s="506"/>
      <c r="C168" s="507"/>
      <c r="D168" s="508"/>
      <c r="E168" s="509"/>
      <c r="F168" s="508"/>
    </row>
    <row r="169" spans="1:6" x14ac:dyDescent="0.35">
      <c r="A169" s="399"/>
      <c r="B169" s="506"/>
      <c r="C169" s="507"/>
      <c r="D169" s="508"/>
      <c r="E169" s="508"/>
      <c r="F169" s="508"/>
    </row>
    <row r="170" spans="1:6" x14ac:dyDescent="0.35">
      <c r="A170" s="399"/>
      <c r="B170" s="508"/>
      <c r="C170" s="508"/>
      <c r="D170" s="508"/>
      <c r="E170" s="508"/>
      <c r="F170" s="508"/>
    </row>
    <row r="171" spans="1:6" x14ac:dyDescent="0.35">
      <c r="A171" s="399"/>
      <c r="B171" s="399"/>
      <c r="C171" s="399"/>
      <c r="D171" s="399"/>
      <c r="E171" s="399"/>
      <c r="F171" s="399"/>
    </row>
    <row r="172" spans="1:6" x14ac:dyDescent="0.35">
      <c r="A172" s="399"/>
      <c r="B172" s="506"/>
      <c r="C172" s="399"/>
      <c r="D172" s="399"/>
      <c r="E172" s="399"/>
      <c r="F172" s="399"/>
    </row>
    <row r="173" spans="1:6" x14ac:dyDescent="0.35">
      <c r="A173" s="399"/>
      <c r="B173" s="510"/>
      <c r="C173" s="399"/>
      <c r="D173" s="399"/>
      <c r="E173" s="399"/>
      <c r="F173" s="399"/>
    </row>
    <row r="174" spans="1:6" x14ac:dyDescent="0.35">
      <c r="A174" s="399"/>
      <c r="B174" s="506"/>
      <c r="C174" s="399"/>
      <c r="D174" s="399"/>
      <c r="E174" s="399"/>
      <c r="F174" s="399"/>
    </row>
    <row r="175" spans="1:6" x14ac:dyDescent="0.35">
      <c r="A175" s="399"/>
      <c r="B175" s="510"/>
      <c r="C175" s="399"/>
      <c r="D175" s="399"/>
      <c r="E175" s="399"/>
      <c r="F175" s="399"/>
    </row>
    <row r="176" spans="1:6" x14ac:dyDescent="0.35">
      <c r="A176" s="399"/>
      <c r="B176" s="568"/>
      <c r="C176" s="566"/>
      <c r="D176" s="566"/>
      <c r="E176" s="566"/>
      <c r="F176" s="566"/>
    </row>
    <row r="177" spans="1:6" x14ac:dyDescent="0.35">
      <c r="A177" s="399"/>
      <c r="B177" s="566"/>
      <c r="C177" s="566"/>
      <c r="D177" s="566"/>
      <c r="E177" s="566"/>
      <c r="F177" s="566"/>
    </row>
    <row r="178" spans="1:6" x14ac:dyDescent="0.35">
      <c r="A178" s="399"/>
      <c r="B178" s="510"/>
      <c r="C178" s="399"/>
      <c r="D178" s="399"/>
      <c r="E178" s="399"/>
      <c r="F178" s="399"/>
    </row>
    <row r="179" spans="1:6" x14ac:dyDescent="0.35">
      <c r="A179" s="399"/>
      <c r="B179" s="568"/>
      <c r="C179" s="566"/>
      <c r="D179" s="566"/>
      <c r="E179" s="566"/>
      <c r="F179" s="566"/>
    </row>
    <row r="180" spans="1:6" x14ac:dyDescent="0.35">
      <c r="A180" s="399"/>
      <c r="B180" s="566"/>
      <c r="C180" s="566"/>
      <c r="D180" s="566"/>
      <c r="E180" s="566"/>
      <c r="F180" s="566"/>
    </row>
    <row r="181" spans="1:6" x14ac:dyDescent="0.35">
      <c r="A181" s="399"/>
      <c r="B181" s="566"/>
      <c r="C181" s="566"/>
      <c r="D181" s="566"/>
      <c r="E181" s="566"/>
      <c r="F181" s="566"/>
    </row>
    <row r="182" spans="1:6" x14ac:dyDescent="0.35">
      <c r="A182" s="399"/>
      <c r="B182" s="508"/>
      <c r="C182" s="399"/>
      <c r="D182" s="399"/>
      <c r="E182" s="399"/>
      <c r="F182" s="399"/>
    </row>
    <row r="183" spans="1:6" x14ac:dyDescent="0.35">
      <c r="A183" s="399"/>
      <c r="B183" s="399"/>
      <c r="C183" s="399"/>
      <c r="D183" s="399"/>
      <c r="E183" s="399"/>
      <c r="F183" s="399"/>
    </row>
    <row r="184" spans="1:6" x14ac:dyDescent="0.35">
      <c r="A184" s="511"/>
      <c r="B184" s="399"/>
      <c r="C184" s="399"/>
      <c r="D184" s="399"/>
      <c r="E184" s="399"/>
      <c r="F184" s="399"/>
    </row>
    <row r="185" spans="1:6" x14ac:dyDescent="0.35">
      <c r="A185" s="399"/>
      <c r="B185" s="399"/>
      <c r="C185" s="399"/>
      <c r="D185" s="399"/>
      <c r="E185" s="399"/>
      <c r="F185" s="399"/>
    </row>
    <row r="186" spans="1:6" x14ac:dyDescent="0.35">
      <c r="A186" s="399"/>
      <c r="B186" s="512"/>
      <c r="C186" s="497"/>
      <c r="D186" s="399"/>
      <c r="E186" s="399"/>
      <c r="F186" s="399"/>
    </row>
    <row r="187" spans="1:6" x14ac:dyDescent="0.35">
      <c r="B187" s="560"/>
      <c r="C187" s="561"/>
    </row>
    <row r="188" spans="1:6" x14ac:dyDescent="0.35">
      <c r="B188" s="560"/>
      <c r="C188" s="561"/>
    </row>
    <row r="189" spans="1:6" x14ac:dyDescent="0.35">
      <c r="B189" s="560"/>
      <c r="C189" s="561"/>
    </row>
    <row r="190" spans="1:6" x14ac:dyDescent="0.35">
      <c r="B190" s="560"/>
      <c r="C190" s="561"/>
    </row>
    <row r="191" spans="1:6" x14ac:dyDescent="0.35">
      <c r="B191" s="564"/>
      <c r="C191" s="561"/>
    </row>
    <row r="192" spans="1:6" x14ac:dyDescent="0.35">
      <c r="B192" s="513"/>
      <c r="C192" s="514"/>
    </row>
    <row r="193" spans="2:3" x14ac:dyDescent="0.35">
      <c r="B193" s="504"/>
      <c r="C193" s="515"/>
    </row>
    <row r="194" spans="2:3" x14ac:dyDescent="0.35">
      <c r="B194" s="497"/>
      <c r="C194" s="516"/>
    </row>
    <row r="195" spans="2:3" x14ac:dyDescent="0.35">
      <c r="B195" s="497"/>
      <c r="C195" s="497"/>
    </row>
    <row r="196" spans="2:3" x14ac:dyDescent="0.35">
      <c r="B196" s="497"/>
      <c r="C196" s="497"/>
    </row>
    <row r="197" spans="2:3" x14ac:dyDescent="0.35">
      <c r="B197" s="497"/>
      <c r="C197" s="497"/>
    </row>
    <row r="198" spans="2:3" x14ac:dyDescent="0.35">
      <c r="B198" s="497"/>
      <c r="C198" s="497"/>
    </row>
    <row r="199" spans="2:3" x14ac:dyDescent="0.35">
      <c r="B199" s="497"/>
      <c r="C199" s="497"/>
    </row>
    <row r="200" spans="2:3" x14ac:dyDescent="0.35">
      <c r="B200" s="497"/>
      <c r="C200" s="497"/>
    </row>
    <row r="201" spans="2:3" x14ac:dyDescent="0.35">
      <c r="B201" s="497"/>
      <c r="C201" s="497"/>
    </row>
    <row r="202" spans="2:3" x14ac:dyDescent="0.35">
      <c r="B202" s="497"/>
      <c r="C202" s="497"/>
    </row>
    <row r="203" spans="2:3" x14ac:dyDescent="0.35">
      <c r="B203" s="497"/>
      <c r="C203" s="497"/>
    </row>
    <row r="204" spans="2:3" x14ac:dyDescent="0.35">
      <c r="B204" s="497"/>
      <c r="C204" s="497"/>
    </row>
    <row r="205" spans="2:3" x14ac:dyDescent="0.35">
      <c r="B205" s="399"/>
      <c r="C205" s="497"/>
    </row>
    <row r="206" spans="2:3" x14ac:dyDescent="0.35">
      <c r="B206" s="497"/>
      <c r="C206" s="497"/>
    </row>
    <row r="207" spans="2:3" x14ac:dyDescent="0.35">
      <c r="B207" s="497"/>
      <c r="C207" s="497"/>
    </row>
    <row r="208" spans="2:3" x14ac:dyDescent="0.35">
      <c r="B208" s="497"/>
      <c r="C208" s="497"/>
    </row>
    <row r="209" spans="2:3" x14ac:dyDescent="0.35">
      <c r="B209" s="497"/>
      <c r="C209" s="497"/>
    </row>
    <row r="210" spans="2:3" x14ac:dyDescent="0.35">
      <c r="B210" s="497"/>
      <c r="C210" s="497"/>
    </row>
    <row r="211" spans="2:3" x14ac:dyDescent="0.35">
      <c r="B211" s="497"/>
      <c r="C211" s="497"/>
    </row>
    <row r="212" spans="2:3" x14ac:dyDescent="0.35">
      <c r="B212" s="497"/>
      <c r="C212" s="497"/>
    </row>
    <row r="213" spans="2:3" x14ac:dyDescent="0.35">
      <c r="B213" s="497"/>
      <c r="C213" s="497"/>
    </row>
    <row r="214" spans="2:3" x14ac:dyDescent="0.35">
      <c r="B214" s="497"/>
      <c r="C214" s="497"/>
    </row>
    <row r="215" spans="2:3" x14ac:dyDescent="0.35">
      <c r="B215" s="497"/>
      <c r="C215" s="497"/>
    </row>
    <row r="216" spans="2:3" x14ac:dyDescent="0.35">
      <c r="B216" s="497"/>
      <c r="C216" s="497"/>
    </row>
    <row r="217" spans="2:3" x14ac:dyDescent="0.35">
      <c r="B217" s="497"/>
      <c r="C217" s="497"/>
    </row>
    <row r="218" spans="2:3" x14ac:dyDescent="0.35">
      <c r="B218" s="497"/>
      <c r="C218" s="497"/>
    </row>
    <row r="219" spans="2:3" x14ac:dyDescent="0.35">
      <c r="B219" s="497"/>
      <c r="C219" s="497"/>
    </row>
    <row r="220" spans="2:3" x14ac:dyDescent="0.35">
      <c r="B220" s="497"/>
      <c r="C220" s="497"/>
    </row>
    <row r="221" spans="2:3" x14ac:dyDescent="0.35">
      <c r="B221" s="497"/>
      <c r="C221" s="497"/>
    </row>
    <row r="222" spans="2:3" x14ac:dyDescent="0.35">
      <c r="B222" s="497"/>
      <c r="C222" s="497"/>
    </row>
    <row r="223" spans="2:3" x14ac:dyDescent="0.35">
      <c r="B223" s="399"/>
      <c r="C223" s="497"/>
    </row>
    <row r="224" spans="2:3" x14ac:dyDescent="0.35">
      <c r="B224" s="497"/>
      <c r="C224" s="497"/>
    </row>
    <row r="225" spans="2:3" x14ac:dyDescent="0.35">
      <c r="B225" s="497"/>
      <c r="C225" s="497"/>
    </row>
    <row r="226" spans="2:3" x14ac:dyDescent="0.35">
      <c r="B226" s="497"/>
      <c r="C226" s="497"/>
    </row>
    <row r="227" spans="2:3" x14ac:dyDescent="0.35">
      <c r="B227" s="497"/>
      <c r="C227" s="497"/>
    </row>
    <row r="228" spans="2:3" x14ac:dyDescent="0.35">
      <c r="B228" s="497"/>
      <c r="C228" s="497"/>
    </row>
    <row r="229" spans="2:3" x14ac:dyDescent="0.35">
      <c r="B229" s="497"/>
      <c r="C229" s="497"/>
    </row>
    <row r="230" spans="2:3" x14ac:dyDescent="0.35">
      <c r="B230" s="497"/>
      <c r="C230" s="497"/>
    </row>
    <row r="231" spans="2:3" x14ac:dyDescent="0.35">
      <c r="B231" s="497"/>
      <c r="C231" s="497"/>
    </row>
    <row r="232" spans="2:3" x14ac:dyDescent="0.35">
      <c r="B232" s="497"/>
      <c r="C232" s="497"/>
    </row>
    <row r="233" spans="2:3" x14ac:dyDescent="0.35">
      <c r="B233" s="497"/>
      <c r="C233" s="497"/>
    </row>
    <row r="234" spans="2:3" x14ac:dyDescent="0.35">
      <c r="B234" s="497"/>
      <c r="C234" s="497"/>
    </row>
    <row r="235" spans="2:3" x14ac:dyDescent="0.35">
      <c r="B235" s="497"/>
      <c r="C235" s="497"/>
    </row>
    <row r="236" spans="2:3" x14ac:dyDescent="0.35">
      <c r="B236" s="497"/>
      <c r="C236" s="497"/>
    </row>
  </sheetData>
  <mergeCells count="42">
    <mergeCell ref="D8:F8"/>
    <mergeCell ref="D9:D13"/>
    <mergeCell ref="E9:F9"/>
    <mergeCell ref="E10:E13"/>
    <mergeCell ref="F10:F13"/>
    <mergeCell ref="B116:F116"/>
    <mergeCell ref="D117:E117"/>
    <mergeCell ref="B120:D120"/>
    <mergeCell ref="B121:C122"/>
    <mergeCell ref="D121:D122"/>
    <mergeCell ref="B123:C123"/>
    <mergeCell ref="B124:C124"/>
    <mergeCell ref="B125:C125"/>
    <mergeCell ref="B126:C126"/>
    <mergeCell ref="B127:C127"/>
    <mergeCell ref="B156:C156"/>
    <mergeCell ref="B128:C128"/>
    <mergeCell ref="B129:C129"/>
    <mergeCell ref="B130:C130"/>
    <mergeCell ref="B131:C131"/>
    <mergeCell ref="B136:D136"/>
    <mergeCell ref="B144:C145"/>
    <mergeCell ref="D144:D145"/>
    <mergeCell ref="B147:C147"/>
    <mergeCell ref="B154:C155"/>
    <mergeCell ref="D154:D155"/>
    <mergeCell ref="B188:C188"/>
    <mergeCell ref="B189:C189"/>
    <mergeCell ref="B190:C190"/>
    <mergeCell ref="B137:C138"/>
    <mergeCell ref="B191:C191"/>
    <mergeCell ref="B157:C157"/>
    <mergeCell ref="B158:C158"/>
    <mergeCell ref="B159:C159"/>
    <mergeCell ref="B176:F177"/>
    <mergeCell ref="B187:C187"/>
    <mergeCell ref="D137:D138"/>
    <mergeCell ref="B139:C139"/>
    <mergeCell ref="B140:C140"/>
    <mergeCell ref="B179:F181"/>
    <mergeCell ref="B141:C141"/>
    <mergeCell ref="B143:D143"/>
  </mergeCells>
  <pageMargins left="0.7" right="0.7" top="0.75" bottom="0.75" header="0.3" footer="0.3"/>
  <pageSetup scale="89" fitToHeight="0" orientation="portrait" r:id="rId1"/>
  <headerFooter>
    <oddFooter>&amp;L2020 WSHFC Rehab Addendum&amp;R&amp;A, &amp;P</oddFooter>
  </headerFooter>
  <rowBreaks count="2" manualBreakCount="2">
    <brk id="41" max="5" man="1"/>
    <brk id="88"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theme="8" tint="0.59999389629810485"/>
    <pageSetUpPr fitToPage="1"/>
  </sheetPr>
  <dimension ref="A4:F40"/>
  <sheetViews>
    <sheetView topLeftCell="A7" zoomScaleNormal="100" workbookViewId="0">
      <selection activeCell="F36" sqref="F36"/>
    </sheetView>
  </sheetViews>
  <sheetFormatPr defaultRowHeight="14.5" x14ac:dyDescent="0.35"/>
  <cols>
    <col min="1" max="1" width="1.81640625" style="246" customWidth="1"/>
    <col min="2" max="2" width="5" style="247" customWidth="1"/>
    <col min="3" max="3" width="13.7265625" style="248" customWidth="1"/>
    <col min="4" max="4" width="51" style="249" customWidth="1"/>
    <col min="5" max="5" width="15.26953125" style="249" customWidth="1"/>
    <col min="6" max="6" width="13.26953125" style="250" customWidth="1"/>
    <col min="7" max="7" width="1.7265625" customWidth="1"/>
  </cols>
  <sheetData>
    <row r="4" spans="1:6" x14ac:dyDescent="0.35">
      <c r="B4" s="251"/>
      <c r="C4" s="252"/>
      <c r="D4" s="253"/>
      <c r="E4" s="253"/>
      <c r="F4" s="254"/>
    </row>
    <row r="5" spans="1:6" s="131" customFormat="1" x14ac:dyDescent="0.35">
      <c r="A5" s="246"/>
      <c r="B5" s="251"/>
      <c r="C5" s="252"/>
      <c r="D5" s="253"/>
      <c r="E5" s="253"/>
      <c r="F5" s="254"/>
    </row>
    <row r="6" spans="1:6" x14ac:dyDescent="0.35">
      <c r="B6" s="255" t="s">
        <v>440</v>
      </c>
      <c r="C6" s="256"/>
      <c r="D6" s="257"/>
      <c r="E6" s="257"/>
      <c r="F6" s="258"/>
    </row>
    <row r="7" spans="1:6" x14ac:dyDescent="0.35">
      <c r="B7" s="255"/>
      <c r="C7" s="589" t="s">
        <v>473</v>
      </c>
      <c r="D7" s="589"/>
      <c r="E7" s="589"/>
      <c r="F7" s="259"/>
    </row>
    <row r="8" spans="1:6" x14ac:dyDescent="0.35">
      <c r="B8" s="255"/>
      <c r="C8" s="256"/>
      <c r="D8" s="257"/>
      <c r="E8" s="257"/>
      <c r="F8" s="257"/>
    </row>
    <row r="9" spans="1:6" x14ac:dyDescent="0.35">
      <c r="B9" s="255" t="s">
        <v>441</v>
      </c>
      <c r="C9" s="256"/>
      <c r="D9" s="257"/>
      <c r="E9" s="260" t="s">
        <v>363</v>
      </c>
      <c r="F9" s="261" t="s">
        <v>355</v>
      </c>
    </row>
    <row r="10" spans="1:6" x14ac:dyDescent="0.35">
      <c r="B10" s="255"/>
      <c r="C10" s="256"/>
      <c r="D10" s="257"/>
      <c r="E10" s="260"/>
      <c r="F10" s="261"/>
    </row>
    <row r="11" spans="1:6" x14ac:dyDescent="0.35">
      <c r="B11" s="255"/>
      <c r="C11" s="262" t="s">
        <v>442</v>
      </c>
      <c r="D11" s="257"/>
      <c r="E11" s="263">
        <f>'Rehab-4% Alt 6C'!E114</f>
        <v>0</v>
      </c>
      <c r="F11" s="263">
        <f>'Rehab-4% Alt 6C'!F114</f>
        <v>0</v>
      </c>
    </row>
    <row r="12" spans="1:6" x14ac:dyDescent="0.35">
      <c r="B12" s="255"/>
      <c r="C12" s="256" t="s">
        <v>443</v>
      </c>
      <c r="D12" s="257"/>
      <c r="E12" s="264">
        <v>0</v>
      </c>
      <c r="F12" s="264"/>
    </row>
    <row r="13" spans="1:6" x14ac:dyDescent="0.35">
      <c r="B13" s="255"/>
      <c r="C13" s="256" t="s">
        <v>444</v>
      </c>
      <c r="D13" s="265"/>
      <c r="E13" s="264">
        <v>0</v>
      </c>
      <c r="F13" s="264">
        <v>0</v>
      </c>
    </row>
    <row r="14" spans="1:6" ht="24.75" customHeight="1" x14ac:dyDescent="0.35">
      <c r="B14" s="255"/>
      <c r="C14" s="588" t="s">
        <v>445</v>
      </c>
      <c r="D14" s="588"/>
      <c r="E14" s="264">
        <v>0</v>
      </c>
      <c r="F14" s="264">
        <v>0</v>
      </c>
    </row>
    <row r="15" spans="1:6" x14ac:dyDescent="0.35">
      <c r="B15" s="255"/>
      <c r="C15" s="266" t="s">
        <v>446</v>
      </c>
      <c r="D15" s="267"/>
      <c r="E15" s="268">
        <v>0</v>
      </c>
      <c r="F15" s="268">
        <v>0</v>
      </c>
    </row>
    <row r="16" spans="1:6" x14ac:dyDescent="0.35">
      <c r="B16" s="255"/>
      <c r="C16" s="262" t="s">
        <v>447</v>
      </c>
      <c r="D16" s="265"/>
      <c r="E16" s="263">
        <f>SUM(E11,E12:E15)</f>
        <v>0</v>
      </c>
      <c r="F16" s="263">
        <f>SUM(F11,F12:F15)</f>
        <v>0</v>
      </c>
    </row>
    <row r="17" spans="2:6" x14ac:dyDescent="0.35">
      <c r="B17" s="255"/>
      <c r="C17" s="256"/>
      <c r="D17" s="257"/>
      <c r="E17" s="258"/>
      <c r="F17" s="257"/>
    </row>
    <row r="18" spans="2:6" x14ac:dyDescent="0.35">
      <c r="B18" s="255"/>
      <c r="C18" s="257" t="str">
        <f>C16</f>
        <v>Adjusted Eligible Basis</v>
      </c>
      <c r="D18" s="265"/>
      <c r="E18" s="263">
        <f>E16</f>
        <v>0</v>
      </c>
      <c r="F18" s="263">
        <f>F16</f>
        <v>0</v>
      </c>
    </row>
    <row r="19" spans="2:6" x14ac:dyDescent="0.35">
      <c r="B19" s="255"/>
      <c r="C19" s="257" t="s">
        <v>585</v>
      </c>
      <c r="D19" s="265"/>
      <c r="E19" s="269">
        <v>1</v>
      </c>
      <c r="F19" s="269">
        <f>IF(F7="yes", 130%, 100%)</f>
        <v>1</v>
      </c>
    </row>
    <row r="20" spans="2:6" x14ac:dyDescent="0.35">
      <c r="B20" s="255"/>
      <c r="C20" s="270" t="s">
        <v>448</v>
      </c>
      <c r="D20" s="267"/>
      <c r="E20" s="271">
        <v>1</v>
      </c>
      <c r="F20" s="271">
        <v>1</v>
      </c>
    </row>
    <row r="21" spans="2:6" x14ac:dyDescent="0.35">
      <c r="B21" s="255"/>
      <c r="C21" s="272" t="s">
        <v>449</v>
      </c>
      <c r="D21" s="265"/>
      <c r="E21" s="263">
        <f>(E18*E19)*E20</f>
        <v>0</v>
      </c>
      <c r="F21" s="263">
        <f>(F18*F19)*F20</f>
        <v>0</v>
      </c>
    </row>
    <row r="22" spans="2:6" x14ac:dyDescent="0.35">
      <c r="B22" s="255"/>
      <c r="C22" s="256"/>
      <c r="D22" s="257"/>
      <c r="E22" s="257"/>
      <c r="F22" s="257"/>
    </row>
    <row r="23" spans="2:6" x14ac:dyDescent="0.35">
      <c r="B23" s="255"/>
      <c r="C23" s="256" t="s">
        <v>449</v>
      </c>
      <c r="D23" s="257"/>
      <c r="E23" s="263">
        <f>E21</f>
        <v>0</v>
      </c>
      <c r="F23" s="263">
        <f>F21</f>
        <v>0</v>
      </c>
    </row>
    <row r="24" spans="2:6" x14ac:dyDescent="0.35">
      <c r="B24" s="255"/>
      <c r="C24" s="266" t="s">
        <v>450</v>
      </c>
      <c r="D24" s="270"/>
      <c r="E24" s="273">
        <v>0.04</v>
      </c>
      <c r="F24" s="339">
        <v>0.04</v>
      </c>
    </row>
    <row r="25" spans="2:6" x14ac:dyDescent="0.35">
      <c r="B25" s="255"/>
      <c r="C25" s="262" t="s">
        <v>451</v>
      </c>
      <c r="D25" s="257"/>
      <c r="E25" s="263">
        <f>E23*E24</f>
        <v>0</v>
      </c>
      <c r="F25" s="263">
        <f>F23*F24</f>
        <v>0</v>
      </c>
    </row>
    <row r="26" spans="2:6" x14ac:dyDescent="0.35">
      <c r="B26" s="255"/>
      <c r="C26" s="256"/>
      <c r="D26" s="257"/>
      <c r="E26" s="257"/>
      <c r="F26" s="257"/>
    </row>
    <row r="27" spans="2:6" x14ac:dyDescent="0.35">
      <c r="B27" s="255"/>
      <c r="C27" s="262" t="s">
        <v>474</v>
      </c>
      <c r="D27" s="257"/>
      <c r="E27" s="257"/>
      <c r="F27" s="274">
        <f>E25+F25</f>
        <v>0</v>
      </c>
    </row>
    <row r="28" spans="2:6" x14ac:dyDescent="0.35">
      <c r="B28" s="255"/>
      <c r="C28" s="256"/>
      <c r="D28" s="257"/>
      <c r="E28" s="257"/>
      <c r="F28" s="257"/>
    </row>
    <row r="29" spans="2:6" x14ac:dyDescent="0.35">
      <c r="B29" s="255" t="s">
        <v>452</v>
      </c>
      <c r="C29" s="256"/>
      <c r="D29" s="257"/>
      <c r="E29" s="257"/>
      <c r="F29" s="258"/>
    </row>
    <row r="30" spans="2:6" x14ac:dyDescent="0.35">
      <c r="B30" s="255"/>
      <c r="C30" s="256"/>
      <c r="D30" s="257"/>
      <c r="E30" s="257"/>
      <c r="F30" s="258"/>
    </row>
    <row r="31" spans="2:6" x14ac:dyDescent="0.35">
      <c r="B31" s="255"/>
      <c r="C31" s="256" t="s">
        <v>453</v>
      </c>
      <c r="D31" s="257"/>
      <c r="E31" s="257"/>
      <c r="F31" s="263">
        <f>'Rehab-4% Alt 6C'!D114</f>
        <v>0</v>
      </c>
    </row>
    <row r="32" spans="2:6" x14ac:dyDescent="0.35">
      <c r="B32" s="255"/>
      <c r="C32" s="266" t="s">
        <v>454</v>
      </c>
      <c r="D32" s="270"/>
      <c r="E32" s="270"/>
      <c r="F32" s="275">
        <f>-('Rehab-4%Alt 7A'!C23)</f>
        <v>0</v>
      </c>
    </row>
    <row r="33" spans="2:6" x14ac:dyDescent="0.35">
      <c r="B33" s="255"/>
      <c r="C33" s="262" t="s">
        <v>455</v>
      </c>
      <c r="D33" s="272"/>
      <c r="E33" s="272"/>
      <c r="F33" s="263">
        <f>SUM(F31:F32)</f>
        <v>0</v>
      </c>
    </row>
    <row r="34" spans="2:6" x14ac:dyDescent="0.35">
      <c r="B34" s="255"/>
      <c r="C34" s="256"/>
      <c r="D34" s="257"/>
      <c r="E34" s="257"/>
      <c r="F34" s="258"/>
    </row>
    <row r="35" spans="2:6" x14ac:dyDescent="0.35">
      <c r="B35" s="255"/>
      <c r="C35" s="256" t="s">
        <v>455</v>
      </c>
      <c r="D35" s="257"/>
      <c r="E35" s="257"/>
      <c r="F35" s="263">
        <f>F33</f>
        <v>0</v>
      </c>
    </row>
    <row r="36" spans="2:6" x14ac:dyDescent="0.35">
      <c r="B36" s="255"/>
      <c r="C36" s="256" t="s">
        <v>584</v>
      </c>
      <c r="D36" s="276"/>
      <c r="E36" s="257"/>
      <c r="F36" s="277">
        <v>0.95</v>
      </c>
    </row>
    <row r="37" spans="2:6" x14ac:dyDescent="0.35">
      <c r="B37" s="255"/>
      <c r="C37" s="278" t="s">
        <v>456</v>
      </c>
      <c r="D37" s="270"/>
      <c r="E37" s="270"/>
      <c r="F37" s="279">
        <v>10</v>
      </c>
    </row>
    <row r="38" spans="2:6" x14ac:dyDescent="0.35">
      <c r="B38" s="255"/>
      <c r="C38" s="280" t="s">
        <v>457</v>
      </c>
      <c r="D38" s="257"/>
      <c r="E38" s="257"/>
      <c r="F38" s="274">
        <f>F35/F36/F37</f>
        <v>0</v>
      </c>
    </row>
    <row r="39" spans="2:6" ht="15" thickBot="1" x14ac:dyDescent="0.4">
      <c r="B39" s="255"/>
      <c r="C39" s="256"/>
      <c r="D39" s="257"/>
      <c r="E39" s="257"/>
      <c r="F39" s="258"/>
    </row>
    <row r="40" spans="2:6" ht="15" thickBot="1" x14ac:dyDescent="0.4">
      <c r="B40" s="281" t="s">
        <v>458</v>
      </c>
      <c r="C40" s="282"/>
      <c r="D40" s="283"/>
      <c r="E40" s="284"/>
      <c r="F40" s="285">
        <f>MIN(F27,F38)</f>
        <v>0</v>
      </c>
    </row>
  </sheetData>
  <mergeCells count="2">
    <mergeCell ref="C14:D14"/>
    <mergeCell ref="C7:E7"/>
  </mergeCells>
  <dataValidations count="2">
    <dataValidation operator="lessThan" allowBlank="1" showErrorMessage="1" promptTitle="Applicable Credit Percentage" prompt="Select 3.20% for tax credit / bond projects." sqref="F24" xr:uid="{00000000-0002-0000-0400-000000000000}"/>
    <dataValidation type="list" allowBlank="1" showInputMessage="1" showErrorMessage="1" promptTitle="Basis Boost" prompt="Select &quot;Yes&quot; or &quot;No&quot; for form to calculate correctly." sqref="F7" xr:uid="{00000000-0002-0000-0400-000001000000}">
      <formula1>" ,Yes,No"</formula1>
    </dataValidation>
  </dataValidations>
  <pageMargins left="0.7" right="0.7" top="0.75" bottom="0.75" header="0.3" footer="0.3"/>
  <pageSetup scale="88" fitToHeight="0" orientation="portrait" r:id="rId1"/>
  <headerFooter>
    <oddFooter>&amp;L2020 WSHFC Rehab Addendum&amp;R&amp;A,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theme="8" tint="0.59999389629810485"/>
    <pageSetUpPr fitToPage="1"/>
  </sheetPr>
  <dimension ref="A1:K693"/>
  <sheetViews>
    <sheetView zoomScaleNormal="100" workbookViewId="0">
      <selection activeCell="B54" sqref="B54:B55"/>
    </sheetView>
  </sheetViews>
  <sheetFormatPr defaultRowHeight="14.5" x14ac:dyDescent="0.35"/>
  <cols>
    <col min="1" max="1" width="1.7265625" style="286" customWidth="1"/>
    <col min="2" max="2" width="38.1796875" style="286" customWidth="1"/>
    <col min="3" max="3" width="17.81640625" style="286" customWidth="1"/>
    <col min="4" max="4" width="11.453125" style="286" customWidth="1"/>
    <col min="5" max="5" width="10.54296875" style="286" customWidth="1"/>
    <col min="6" max="6" width="12.54296875" style="286" bestFit="1" customWidth="1"/>
    <col min="7" max="7" width="12.26953125" style="286" customWidth="1"/>
    <col min="8" max="8" width="7.7265625" style="286" bestFit="1" customWidth="1"/>
    <col min="9" max="9" width="6.1796875" style="286" bestFit="1" customWidth="1"/>
    <col min="10" max="10" width="12.26953125" style="286" customWidth="1"/>
    <col min="11" max="11" width="1.7265625" style="341" customWidth="1"/>
  </cols>
  <sheetData>
    <row r="1" spans="1:11" x14ac:dyDescent="0.35">
      <c r="A1" s="341"/>
      <c r="B1" s="341"/>
      <c r="C1" s="341"/>
      <c r="D1" s="341"/>
      <c r="E1" s="341"/>
      <c r="F1" s="341"/>
      <c r="G1" s="341"/>
      <c r="H1" s="341"/>
      <c r="I1" s="341"/>
      <c r="J1" s="341"/>
    </row>
    <row r="2" spans="1:11" x14ac:dyDescent="0.35">
      <c r="A2" s="341"/>
      <c r="B2" s="341"/>
      <c r="C2" s="341"/>
      <c r="D2" s="341"/>
      <c r="E2" s="341"/>
      <c r="F2" s="341"/>
      <c r="G2" s="341"/>
      <c r="H2" s="341"/>
      <c r="I2" s="341"/>
      <c r="J2" s="341"/>
    </row>
    <row r="3" spans="1:11" x14ac:dyDescent="0.35">
      <c r="A3" s="341"/>
      <c r="B3" s="341"/>
      <c r="C3" s="341"/>
      <c r="D3" s="341"/>
      <c r="E3" s="341"/>
      <c r="F3" s="341"/>
      <c r="G3" s="341"/>
      <c r="H3" s="341"/>
      <c r="I3" s="341"/>
      <c r="J3" s="341"/>
    </row>
    <row r="4" spans="1:11" x14ac:dyDescent="0.35">
      <c r="A4" s="341"/>
      <c r="B4" s="341"/>
      <c r="C4" s="341"/>
      <c r="D4" s="341"/>
      <c r="E4" s="341"/>
      <c r="F4" s="341"/>
      <c r="G4" s="341"/>
      <c r="H4" s="341"/>
      <c r="I4" s="341"/>
      <c r="J4" s="341"/>
    </row>
    <row r="5" spans="1:11" x14ac:dyDescent="0.35">
      <c r="A5" s="341"/>
      <c r="B5" s="341"/>
      <c r="C5" s="341"/>
      <c r="D5" s="341"/>
      <c r="E5" s="341"/>
      <c r="F5" s="341"/>
      <c r="G5" s="341"/>
      <c r="H5" s="341"/>
      <c r="I5" s="341"/>
      <c r="J5" s="341"/>
    </row>
    <row r="6" spans="1:11" ht="15" thickBot="1" x14ac:dyDescent="0.4">
      <c r="A6" s="341"/>
      <c r="B6" s="343" t="s">
        <v>459</v>
      </c>
      <c r="C6" s="344"/>
      <c r="D6" s="344"/>
      <c r="E6" s="344"/>
      <c r="F6" s="344"/>
      <c r="G6" s="344"/>
      <c r="H6" s="344"/>
      <c r="I6" s="344"/>
      <c r="J6" s="344"/>
      <c r="K6" s="342"/>
    </row>
    <row r="7" spans="1:11" ht="27" thickBot="1" x14ac:dyDescent="0.4">
      <c r="B7" s="290" t="s">
        <v>460</v>
      </c>
      <c r="C7" s="291" t="s">
        <v>476</v>
      </c>
      <c r="D7" s="292" t="s">
        <v>461</v>
      </c>
      <c r="E7" s="293" t="s">
        <v>462</v>
      </c>
      <c r="F7" s="294" t="s">
        <v>463</v>
      </c>
      <c r="G7" s="602" t="s">
        <v>464</v>
      </c>
      <c r="H7" s="603"/>
      <c r="I7" s="295"/>
      <c r="J7" s="295"/>
      <c r="K7" s="342"/>
    </row>
    <row r="8" spans="1:11" x14ac:dyDescent="0.35">
      <c r="B8" s="296"/>
      <c r="C8" s="297">
        <v>0</v>
      </c>
      <c r="D8" s="298"/>
      <c r="E8" s="299"/>
      <c r="F8" s="299"/>
      <c r="G8" s="604"/>
      <c r="H8" s="605"/>
      <c r="I8" s="300"/>
      <c r="J8" s="300"/>
      <c r="K8" s="342"/>
    </row>
    <row r="9" spans="1:11" x14ac:dyDescent="0.35">
      <c r="B9" s="301"/>
      <c r="C9" s="302">
        <v>0</v>
      </c>
      <c r="D9" s="303"/>
      <c r="E9" s="304"/>
      <c r="F9" s="304"/>
      <c r="G9" s="606"/>
      <c r="H9" s="607"/>
      <c r="I9" s="300"/>
      <c r="J9" s="300"/>
      <c r="K9" s="342"/>
    </row>
    <row r="10" spans="1:11" x14ac:dyDescent="0.35">
      <c r="B10" s="301"/>
      <c r="C10" s="302">
        <v>0</v>
      </c>
      <c r="D10" s="303"/>
      <c r="E10" s="304"/>
      <c r="F10" s="304"/>
      <c r="G10" s="606"/>
      <c r="H10" s="607"/>
      <c r="I10" s="300"/>
      <c r="J10" s="300"/>
      <c r="K10" s="342"/>
    </row>
    <row r="11" spans="1:11" ht="15" thickBot="1" x14ac:dyDescent="0.4">
      <c r="B11" s="305"/>
      <c r="C11" s="306">
        <v>0</v>
      </c>
      <c r="D11" s="307"/>
      <c r="E11" s="308"/>
      <c r="F11" s="308"/>
      <c r="G11" s="608"/>
      <c r="H11" s="609"/>
      <c r="I11" s="300"/>
      <c r="J11" s="300"/>
      <c r="K11" s="342"/>
    </row>
    <row r="12" spans="1:11" ht="15" thickBot="1" x14ac:dyDescent="0.4">
      <c r="B12" s="346" t="s">
        <v>465</v>
      </c>
      <c r="C12" s="309">
        <f>SUM(C8:C11)</f>
        <v>0</v>
      </c>
      <c r="D12" s="310"/>
      <c r="E12" s="287"/>
      <c r="F12" s="287"/>
      <c r="G12" s="287"/>
      <c r="H12" s="287"/>
      <c r="I12" s="287"/>
      <c r="J12" s="287"/>
      <c r="K12" s="342"/>
    </row>
    <row r="13" spans="1:11" x14ac:dyDescent="0.35">
      <c r="B13" s="311"/>
      <c r="C13" s="340"/>
      <c r="D13" s="310"/>
      <c r="E13" s="287"/>
      <c r="F13" s="287"/>
      <c r="G13" s="287"/>
      <c r="H13" s="287"/>
      <c r="I13" s="287"/>
      <c r="J13" s="287"/>
      <c r="K13" s="342"/>
    </row>
    <row r="14" spans="1:11" ht="15" thickBot="1" x14ac:dyDescent="0.4">
      <c r="B14" s="288" t="s">
        <v>466</v>
      </c>
      <c r="C14" s="289"/>
      <c r="D14" s="289"/>
      <c r="E14" s="289"/>
      <c r="F14" s="289"/>
      <c r="G14" s="289"/>
      <c r="H14" s="287"/>
      <c r="I14" s="2"/>
      <c r="J14" s="2"/>
      <c r="K14" s="2"/>
    </row>
    <row r="15" spans="1:11" ht="46.5" customHeight="1" thickBot="1" x14ac:dyDescent="0.4">
      <c r="B15" s="352" t="s">
        <v>467</v>
      </c>
      <c r="C15" s="349" t="s">
        <v>476</v>
      </c>
      <c r="D15" s="350" t="s">
        <v>468</v>
      </c>
      <c r="E15" s="351" t="s">
        <v>461</v>
      </c>
      <c r="F15" s="351" t="s">
        <v>469</v>
      </c>
      <c r="G15" s="348" t="s">
        <v>463</v>
      </c>
      <c r="H15" s="590" t="s">
        <v>470</v>
      </c>
      <c r="I15" s="591"/>
      <c r="J15" s="592"/>
      <c r="K15" s="2"/>
    </row>
    <row r="16" spans="1:11" x14ac:dyDescent="0.35">
      <c r="B16" s="313"/>
      <c r="C16" s="297">
        <v>0</v>
      </c>
      <c r="D16" s="314"/>
      <c r="E16" s="315"/>
      <c r="F16" s="299"/>
      <c r="G16" s="299"/>
      <c r="H16" s="596"/>
      <c r="I16" s="597"/>
      <c r="J16" s="598"/>
      <c r="K16" s="2"/>
    </row>
    <row r="17" spans="2:11" x14ac:dyDescent="0.35">
      <c r="B17" s="316"/>
      <c r="C17" s="302">
        <v>0</v>
      </c>
      <c r="D17" s="317"/>
      <c r="E17" s="318"/>
      <c r="F17" s="304"/>
      <c r="G17" s="304"/>
      <c r="H17" s="599"/>
      <c r="I17" s="600"/>
      <c r="J17" s="601"/>
      <c r="K17" s="2"/>
    </row>
    <row r="18" spans="2:11" x14ac:dyDescent="0.35">
      <c r="B18" s="316"/>
      <c r="C18" s="302">
        <v>0</v>
      </c>
      <c r="D18" s="317"/>
      <c r="E18" s="318"/>
      <c r="F18" s="304"/>
      <c r="G18" s="304"/>
      <c r="H18" s="599"/>
      <c r="I18" s="600"/>
      <c r="J18" s="601"/>
      <c r="K18" s="2"/>
    </row>
    <row r="19" spans="2:11" x14ac:dyDescent="0.35">
      <c r="B19" s="316"/>
      <c r="C19" s="302">
        <v>0</v>
      </c>
      <c r="D19" s="317"/>
      <c r="E19" s="318"/>
      <c r="F19" s="304"/>
      <c r="G19" s="304"/>
      <c r="H19" s="599"/>
      <c r="I19" s="600"/>
      <c r="J19" s="601"/>
      <c r="K19" s="2"/>
    </row>
    <row r="20" spans="2:11" x14ac:dyDescent="0.35">
      <c r="B20" s="316"/>
      <c r="C20" s="302">
        <v>0</v>
      </c>
      <c r="D20" s="317"/>
      <c r="E20" s="318"/>
      <c r="F20" s="304"/>
      <c r="G20" s="304"/>
      <c r="H20" s="599"/>
      <c r="I20" s="600"/>
      <c r="J20" s="601"/>
      <c r="K20" s="2"/>
    </row>
    <row r="21" spans="2:11" x14ac:dyDescent="0.35">
      <c r="B21" s="316"/>
      <c r="C21" s="302">
        <v>0</v>
      </c>
      <c r="D21" s="317"/>
      <c r="E21" s="318"/>
      <c r="F21" s="304"/>
      <c r="G21" s="304"/>
      <c r="H21" s="599"/>
      <c r="I21" s="600"/>
      <c r="J21" s="601"/>
      <c r="K21" s="2"/>
    </row>
    <row r="22" spans="2:11" ht="15" thickBot="1" x14ac:dyDescent="0.4">
      <c r="B22" s="319"/>
      <c r="C22" s="306">
        <v>0</v>
      </c>
      <c r="D22" s="320"/>
      <c r="E22" s="321"/>
      <c r="F22" s="308"/>
      <c r="G22" s="308"/>
      <c r="H22" s="593"/>
      <c r="I22" s="594"/>
      <c r="J22" s="595"/>
      <c r="K22" s="2"/>
    </row>
    <row r="23" spans="2:11" ht="15" thickBot="1" x14ac:dyDescent="0.4">
      <c r="B23" s="346" t="s">
        <v>475</v>
      </c>
      <c r="C23" s="347">
        <f>SUM(C16:C22)</f>
        <v>0</v>
      </c>
      <c r="D23" s="322"/>
      <c r="E23" s="287"/>
      <c r="F23" s="287"/>
      <c r="G23" s="287"/>
      <c r="H23" s="287"/>
      <c r="I23" s="2"/>
      <c r="J23" s="2"/>
      <c r="K23" s="2"/>
    </row>
    <row r="24" spans="2:11" ht="15" thickBot="1" x14ac:dyDescent="0.4">
      <c r="B24" s="323"/>
      <c r="C24" s="324"/>
      <c r="D24" s="322"/>
      <c r="E24" s="322"/>
      <c r="F24" s="312"/>
      <c r="G24" s="287"/>
      <c r="H24" s="287"/>
      <c r="I24" s="342"/>
      <c r="J24" s="342"/>
      <c r="K24" s="342"/>
    </row>
    <row r="25" spans="2:11" ht="15" thickBot="1" x14ac:dyDescent="0.4">
      <c r="B25" s="325" t="s">
        <v>471</v>
      </c>
      <c r="C25" s="327">
        <f>'Rehab-4% Alt 6D'!$F$40*'Rehab-4% Alt 6D'!$F$36*10</f>
        <v>0</v>
      </c>
      <c r="D25" s="312"/>
      <c r="E25" s="322"/>
      <c r="F25" s="312"/>
      <c r="G25" s="287"/>
      <c r="H25" s="287"/>
      <c r="I25" s="345"/>
      <c r="J25" s="342"/>
      <c r="K25" s="342"/>
    </row>
    <row r="26" spans="2:11" ht="15" thickBot="1" x14ac:dyDescent="0.4">
      <c r="B26" s="325"/>
      <c r="C26" s="329"/>
      <c r="D26" s="322"/>
      <c r="E26" s="322"/>
      <c r="F26" s="312"/>
      <c r="G26" s="287"/>
      <c r="H26" s="287"/>
      <c r="I26" s="342"/>
      <c r="J26" s="342"/>
      <c r="K26" s="342"/>
    </row>
    <row r="27" spans="2:11" ht="15" thickBot="1" x14ac:dyDescent="0.4">
      <c r="B27" s="325" t="s">
        <v>472</v>
      </c>
      <c r="C27" s="327">
        <f>C23+C25</f>
        <v>0</v>
      </c>
      <c r="D27" s="287"/>
      <c r="E27" s="287"/>
      <c r="F27" s="287"/>
      <c r="G27" s="287"/>
      <c r="H27" s="287"/>
      <c r="I27" s="342"/>
      <c r="J27" s="342"/>
      <c r="K27" s="342"/>
    </row>
    <row r="28" spans="2:11" ht="15" thickBot="1" x14ac:dyDescent="0.4">
      <c r="B28" s="326"/>
      <c r="C28" s="330"/>
      <c r="D28" s="287"/>
      <c r="E28" s="287"/>
      <c r="F28" s="287"/>
      <c r="G28" s="287"/>
      <c r="H28" s="287"/>
      <c r="I28" s="342"/>
      <c r="J28" s="342"/>
      <c r="K28" s="342"/>
    </row>
    <row r="29" spans="2:11" ht="15.5" thickTop="1" thickBot="1" x14ac:dyDescent="0.4">
      <c r="B29" s="325" t="s">
        <v>477</v>
      </c>
      <c r="C29" s="331">
        <f>'Rehab-4% Alt 6C'!D114</f>
        <v>0</v>
      </c>
      <c r="D29" s="328"/>
      <c r="E29" s="287"/>
      <c r="F29" s="287"/>
      <c r="G29" s="287"/>
      <c r="H29" s="287"/>
      <c r="I29" s="342"/>
      <c r="J29" s="342"/>
      <c r="K29" s="342"/>
    </row>
    <row r="30" spans="2:11" ht="15" thickTop="1" x14ac:dyDescent="0.35">
      <c r="B30" s="287"/>
      <c r="C30" s="332" t="str">
        <f>IF(C27&lt;&gt;C29,"WARNING: Sources do not match Uses","")</f>
        <v/>
      </c>
      <c r="D30" s="287"/>
      <c r="E30" s="287"/>
      <c r="F30" s="287"/>
      <c r="G30" s="287"/>
      <c r="H30" s="287"/>
      <c r="I30" s="287"/>
      <c r="J30" s="287"/>
      <c r="K30" s="342"/>
    </row>
    <row r="31" spans="2:11" x14ac:dyDescent="0.35">
      <c r="B31" s="287"/>
      <c r="C31" s="333"/>
      <c r="D31" s="287"/>
      <c r="E31" s="287"/>
      <c r="F31" s="287"/>
      <c r="G31" s="287"/>
      <c r="H31" s="287"/>
      <c r="I31" s="287"/>
      <c r="J31" s="287"/>
      <c r="K31" s="342"/>
    </row>
    <row r="32" spans="2:11" x14ac:dyDescent="0.35">
      <c r="B32" s="335"/>
      <c r="C32" s="336"/>
      <c r="D32" s="336"/>
      <c r="E32" s="334"/>
      <c r="F32" s="334"/>
      <c r="G32" s="334"/>
      <c r="H32" s="334"/>
      <c r="I32" s="334"/>
      <c r="J32" s="334"/>
      <c r="K32" s="353"/>
    </row>
    <row r="33" spans="2:11" x14ac:dyDescent="0.35">
      <c r="B33" s="335"/>
      <c r="C33" s="336"/>
      <c r="D33" s="336"/>
      <c r="E33" s="335"/>
      <c r="F33" s="338"/>
      <c r="G33" s="338"/>
      <c r="H33" s="337"/>
      <c r="I33" s="337"/>
      <c r="J33" s="337"/>
      <c r="K33" s="354"/>
    </row>
    <row r="34" spans="2:11" x14ac:dyDescent="0.35">
      <c r="B34" s="287"/>
      <c r="C34" s="287"/>
      <c r="D34" s="287"/>
      <c r="E34" s="287"/>
      <c r="F34" s="287"/>
      <c r="G34" s="287"/>
      <c r="H34" s="287"/>
      <c r="I34" s="287"/>
      <c r="J34" s="287"/>
      <c r="K34" s="342"/>
    </row>
    <row r="35" spans="2:11" x14ac:dyDescent="0.35">
      <c r="B35" s="287"/>
      <c r="C35" s="287"/>
      <c r="D35" s="287"/>
      <c r="E35" s="287"/>
      <c r="F35" s="287"/>
      <c r="G35" s="287"/>
      <c r="H35" s="287"/>
      <c r="I35" s="287"/>
      <c r="J35" s="287"/>
      <c r="K35" s="342"/>
    </row>
    <row r="36" spans="2:11" x14ac:dyDescent="0.35">
      <c r="B36" s="287"/>
      <c r="C36" s="287"/>
      <c r="D36" s="287"/>
      <c r="E36" s="287"/>
      <c r="F36" s="287"/>
      <c r="G36" s="287"/>
      <c r="H36" s="287"/>
      <c r="I36" s="287"/>
      <c r="J36" s="287"/>
      <c r="K36" s="342"/>
    </row>
    <row r="37" spans="2:11" x14ac:dyDescent="0.35">
      <c r="B37" s="287"/>
      <c r="C37" s="287"/>
      <c r="D37" s="287"/>
      <c r="E37" s="287"/>
      <c r="F37" s="287"/>
      <c r="G37" s="287"/>
      <c r="H37" s="287"/>
      <c r="I37" s="287"/>
      <c r="J37" s="287"/>
      <c r="K37" s="342"/>
    </row>
    <row r="38" spans="2:11" x14ac:dyDescent="0.35">
      <c r="B38" s="287"/>
      <c r="C38" s="287"/>
      <c r="D38" s="287"/>
      <c r="E38" s="287"/>
      <c r="F38" s="287"/>
      <c r="G38" s="287"/>
      <c r="H38" s="287"/>
      <c r="I38" s="287"/>
      <c r="J38" s="287"/>
      <c r="K38" s="342"/>
    </row>
    <row r="39" spans="2:11" x14ac:dyDescent="0.35">
      <c r="B39" s="287"/>
      <c r="C39" s="287"/>
      <c r="D39" s="287"/>
      <c r="E39" s="287"/>
      <c r="F39" s="287"/>
      <c r="G39" s="287"/>
      <c r="H39" s="287"/>
      <c r="I39" s="287"/>
      <c r="J39" s="287"/>
      <c r="K39" s="342"/>
    </row>
    <row r="40" spans="2:11" x14ac:dyDescent="0.35">
      <c r="B40" s="287"/>
      <c r="C40" s="287"/>
      <c r="D40" s="287"/>
      <c r="E40" s="287"/>
      <c r="F40" s="287"/>
      <c r="G40" s="287"/>
      <c r="H40" s="287"/>
      <c r="I40" s="287"/>
      <c r="J40" s="287"/>
      <c r="K40" s="342"/>
    </row>
    <row r="41" spans="2:11" x14ac:dyDescent="0.35">
      <c r="B41" s="287"/>
      <c r="C41" s="287"/>
      <c r="D41" s="287"/>
      <c r="E41" s="287"/>
      <c r="F41" s="287"/>
      <c r="G41" s="287"/>
      <c r="H41" s="287"/>
      <c r="I41" s="287"/>
      <c r="J41" s="287"/>
      <c r="K41" s="342"/>
    </row>
    <row r="42" spans="2:11" x14ac:dyDescent="0.35">
      <c r="B42" s="287"/>
      <c r="C42" s="287"/>
      <c r="D42" s="287"/>
      <c r="E42" s="287"/>
      <c r="F42" s="287"/>
      <c r="G42" s="287"/>
      <c r="H42" s="287"/>
      <c r="I42" s="287"/>
      <c r="J42" s="287"/>
      <c r="K42" s="342"/>
    </row>
    <row r="43" spans="2:11" x14ac:dyDescent="0.35">
      <c r="B43" s="287"/>
      <c r="C43" s="287"/>
      <c r="D43" s="287"/>
      <c r="E43" s="287"/>
      <c r="F43" s="287"/>
      <c r="G43" s="287"/>
      <c r="H43" s="287"/>
      <c r="I43" s="287"/>
      <c r="J43" s="287"/>
      <c r="K43" s="342"/>
    </row>
    <row r="44" spans="2:11" x14ac:dyDescent="0.35">
      <c r="B44" s="287"/>
      <c r="C44" s="287"/>
      <c r="D44" s="287"/>
      <c r="E44" s="287"/>
      <c r="F44" s="287"/>
      <c r="G44" s="287"/>
      <c r="H44" s="287"/>
      <c r="I44" s="287"/>
      <c r="J44" s="287"/>
      <c r="K44" s="342"/>
    </row>
    <row r="45" spans="2:11" x14ac:dyDescent="0.35">
      <c r="B45" s="287"/>
      <c r="C45" s="287"/>
      <c r="D45" s="287"/>
      <c r="E45" s="287"/>
      <c r="F45" s="287"/>
      <c r="G45" s="287"/>
      <c r="H45" s="287"/>
      <c r="I45" s="287"/>
      <c r="J45" s="287"/>
      <c r="K45" s="342"/>
    </row>
    <row r="46" spans="2:11" x14ac:dyDescent="0.35">
      <c r="B46" s="287"/>
      <c r="C46" s="287"/>
      <c r="D46" s="287"/>
      <c r="E46" s="287"/>
      <c r="F46" s="287"/>
      <c r="G46" s="287"/>
      <c r="H46" s="287"/>
      <c r="I46" s="287"/>
      <c r="J46" s="287"/>
      <c r="K46" s="342"/>
    </row>
    <row r="47" spans="2:11" x14ac:dyDescent="0.35">
      <c r="B47" s="287"/>
      <c r="C47" s="287"/>
      <c r="D47" s="287"/>
      <c r="E47" s="287"/>
      <c r="F47" s="287"/>
      <c r="G47" s="287"/>
      <c r="H47" s="287"/>
      <c r="I47" s="287"/>
      <c r="J47" s="287"/>
      <c r="K47" s="342"/>
    </row>
    <row r="48" spans="2:11" x14ac:dyDescent="0.35">
      <c r="B48" s="287"/>
      <c r="C48" s="287"/>
      <c r="D48" s="287"/>
      <c r="E48" s="287"/>
      <c r="F48" s="287"/>
      <c r="G48" s="287"/>
      <c r="H48" s="287"/>
      <c r="I48" s="287"/>
      <c r="J48" s="287"/>
      <c r="K48" s="342"/>
    </row>
    <row r="49" spans="2:11" x14ac:dyDescent="0.35">
      <c r="B49" s="287"/>
      <c r="C49" s="287"/>
      <c r="D49" s="287"/>
      <c r="E49" s="287"/>
      <c r="F49" s="287"/>
      <c r="G49" s="287"/>
      <c r="H49" s="287"/>
      <c r="I49" s="287"/>
      <c r="J49" s="287"/>
      <c r="K49" s="342"/>
    </row>
    <row r="50" spans="2:11" x14ac:dyDescent="0.35">
      <c r="B50" s="287"/>
      <c r="C50" s="287"/>
      <c r="D50" s="287"/>
      <c r="E50" s="287"/>
      <c r="F50" s="287"/>
      <c r="G50" s="287"/>
      <c r="H50" s="287"/>
      <c r="I50" s="287"/>
      <c r="J50" s="287"/>
      <c r="K50" s="342"/>
    </row>
    <row r="51" spans="2:11" x14ac:dyDescent="0.35">
      <c r="B51" s="287"/>
      <c r="C51" s="287"/>
      <c r="D51" s="287"/>
      <c r="E51" s="287"/>
      <c r="F51" s="287"/>
      <c r="G51" s="287"/>
      <c r="H51" s="287"/>
      <c r="I51" s="287"/>
      <c r="J51" s="287"/>
      <c r="K51" s="342"/>
    </row>
    <row r="52" spans="2:11" x14ac:dyDescent="0.35">
      <c r="B52" s="287"/>
      <c r="C52" s="287"/>
      <c r="D52" s="287"/>
      <c r="E52" s="287"/>
      <c r="F52" s="287"/>
      <c r="G52" s="287"/>
      <c r="H52" s="287"/>
      <c r="I52" s="287"/>
      <c r="J52" s="287"/>
      <c r="K52" s="342"/>
    </row>
    <row r="53" spans="2:11" x14ac:dyDescent="0.35">
      <c r="B53" s="287"/>
      <c r="C53" s="287"/>
      <c r="D53" s="287"/>
      <c r="E53" s="287"/>
      <c r="F53" s="287"/>
      <c r="G53" s="287"/>
      <c r="H53" s="287"/>
      <c r="I53" s="287"/>
      <c r="J53" s="287"/>
      <c r="K53" s="342"/>
    </row>
    <row r="54" spans="2:11" x14ac:dyDescent="0.35">
      <c r="B54" s="287"/>
      <c r="C54" s="287"/>
      <c r="D54" s="287"/>
      <c r="E54" s="287"/>
      <c r="F54" s="287"/>
      <c r="G54" s="287"/>
      <c r="H54" s="287"/>
      <c r="I54" s="287"/>
      <c r="J54" s="287"/>
      <c r="K54" s="342"/>
    </row>
    <row r="55" spans="2:11" x14ac:dyDescent="0.35">
      <c r="B55" s="287"/>
      <c r="C55" s="287"/>
      <c r="D55" s="287"/>
      <c r="E55" s="287"/>
      <c r="F55" s="287"/>
      <c r="G55" s="287"/>
      <c r="H55" s="287"/>
      <c r="I55" s="287"/>
      <c r="J55" s="287"/>
      <c r="K55" s="342"/>
    </row>
    <row r="56" spans="2:11" x14ac:dyDescent="0.35">
      <c r="B56" s="287"/>
      <c r="C56" s="287"/>
      <c r="D56" s="287"/>
      <c r="E56" s="287"/>
      <c r="F56" s="287"/>
      <c r="G56" s="287"/>
      <c r="H56" s="287"/>
      <c r="I56" s="287"/>
      <c r="J56" s="287"/>
      <c r="K56" s="342"/>
    </row>
    <row r="57" spans="2:11" x14ac:dyDescent="0.35">
      <c r="B57" s="287"/>
      <c r="C57" s="287"/>
      <c r="D57" s="287"/>
      <c r="E57" s="287"/>
      <c r="F57" s="287"/>
      <c r="G57" s="287"/>
      <c r="H57" s="287"/>
      <c r="I57" s="287"/>
      <c r="J57" s="287"/>
      <c r="K57" s="342"/>
    </row>
    <row r="58" spans="2:11" x14ac:dyDescent="0.35">
      <c r="B58" s="287"/>
      <c r="C58" s="287"/>
      <c r="D58" s="287"/>
      <c r="E58" s="287"/>
      <c r="F58" s="287"/>
      <c r="G58" s="287"/>
      <c r="H58" s="287"/>
      <c r="I58" s="287"/>
      <c r="J58" s="287"/>
      <c r="K58" s="342"/>
    </row>
    <row r="59" spans="2:11" x14ac:dyDescent="0.35">
      <c r="B59" s="287"/>
      <c r="C59" s="287"/>
      <c r="D59" s="287"/>
      <c r="E59" s="287"/>
      <c r="F59" s="287"/>
      <c r="G59" s="287"/>
      <c r="H59" s="287"/>
      <c r="I59" s="287"/>
      <c r="J59" s="287"/>
      <c r="K59" s="342"/>
    </row>
    <row r="60" spans="2:11" x14ac:dyDescent="0.35">
      <c r="B60" s="287"/>
      <c r="C60" s="287"/>
      <c r="D60" s="287"/>
      <c r="E60" s="287"/>
      <c r="F60" s="287"/>
      <c r="G60" s="287"/>
      <c r="H60" s="287"/>
      <c r="I60" s="287"/>
      <c r="J60" s="287"/>
      <c r="K60" s="342"/>
    </row>
    <row r="61" spans="2:11" x14ac:dyDescent="0.35">
      <c r="B61" s="287"/>
      <c r="C61" s="287"/>
      <c r="D61" s="287"/>
      <c r="E61" s="287"/>
      <c r="F61" s="287"/>
      <c r="G61" s="287"/>
      <c r="H61" s="287"/>
      <c r="I61" s="287"/>
      <c r="J61" s="287"/>
      <c r="K61" s="342"/>
    </row>
    <row r="62" spans="2:11" x14ac:dyDescent="0.35">
      <c r="B62" s="287"/>
      <c r="C62" s="287"/>
      <c r="D62" s="287"/>
      <c r="E62" s="287"/>
      <c r="F62" s="287"/>
      <c r="G62" s="287"/>
      <c r="H62" s="287"/>
      <c r="I62" s="287"/>
      <c r="J62" s="287"/>
      <c r="K62" s="342"/>
    </row>
    <row r="63" spans="2:11" x14ac:dyDescent="0.35">
      <c r="B63" s="287"/>
      <c r="C63" s="287"/>
      <c r="D63" s="287"/>
      <c r="E63" s="287"/>
      <c r="F63" s="287"/>
      <c r="G63" s="287"/>
      <c r="H63" s="287"/>
      <c r="I63" s="287"/>
      <c r="J63" s="287"/>
      <c r="K63" s="342"/>
    </row>
    <row r="64" spans="2:11" x14ac:dyDescent="0.35">
      <c r="B64" s="287"/>
      <c r="C64" s="287"/>
      <c r="D64" s="287"/>
      <c r="E64" s="287"/>
      <c r="F64" s="287"/>
      <c r="G64" s="287"/>
      <c r="H64" s="287"/>
      <c r="I64" s="287"/>
      <c r="J64" s="287"/>
      <c r="K64" s="342"/>
    </row>
    <row r="65" spans="2:11" x14ac:dyDescent="0.35">
      <c r="B65" s="287"/>
      <c r="C65" s="287"/>
      <c r="D65" s="287"/>
      <c r="E65" s="287"/>
      <c r="F65" s="287"/>
      <c r="G65" s="287"/>
      <c r="H65" s="287"/>
      <c r="I65" s="287"/>
      <c r="J65" s="287"/>
      <c r="K65" s="342"/>
    </row>
    <row r="66" spans="2:11" x14ac:dyDescent="0.35">
      <c r="B66" s="287"/>
      <c r="C66" s="287"/>
      <c r="D66" s="287"/>
      <c r="E66" s="287"/>
      <c r="F66" s="287"/>
      <c r="G66" s="287"/>
      <c r="H66" s="287"/>
      <c r="I66" s="287"/>
      <c r="J66" s="287"/>
      <c r="K66" s="342"/>
    </row>
    <row r="67" spans="2:11" x14ac:dyDescent="0.35">
      <c r="B67" s="287"/>
      <c r="C67" s="287"/>
      <c r="D67" s="287"/>
      <c r="E67" s="287"/>
      <c r="F67" s="287"/>
      <c r="G67" s="287"/>
      <c r="H67" s="287"/>
      <c r="I67" s="287"/>
      <c r="J67" s="287"/>
      <c r="K67" s="342"/>
    </row>
    <row r="68" spans="2:11" x14ac:dyDescent="0.35">
      <c r="B68" s="287"/>
      <c r="C68" s="287"/>
      <c r="D68" s="287"/>
      <c r="E68" s="287"/>
      <c r="F68" s="287"/>
      <c r="G68" s="287"/>
      <c r="H68" s="287"/>
      <c r="I68" s="287"/>
      <c r="J68" s="287"/>
      <c r="K68" s="342"/>
    </row>
    <row r="69" spans="2:11" x14ac:dyDescent="0.35">
      <c r="B69" s="287"/>
      <c r="C69" s="287"/>
      <c r="D69" s="287"/>
      <c r="E69" s="287"/>
      <c r="F69" s="287"/>
      <c r="G69" s="287"/>
      <c r="H69" s="287"/>
      <c r="I69" s="287"/>
      <c r="J69" s="287"/>
      <c r="K69" s="342"/>
    </row>
    <row r="70" spans="2:11" x14ac:dyDescent="0.35">
      <c r="B70" s="287"/>
      <c r="C70" s="287"/>
      <c r="D70" s="287"/>
      <c r="E70" s="287"/>
      <c r="F70" s="287"/>
      <c r="G70" s="287"/>
      <c r="H70" s="287"/>
      <c r="I70" s="287"/>
      <c r="J70" s="287"/>
      <c r="K70" s="342"/>
    </row>
    <row r="71" spans="2:11" x14ac:dyDescent="0.35">
      <c r="B71" s="287"/>
      <c r="C71" s="287"/>
      <c r="D71" s="287"/>
      <c r="E71" s="287"/>
      <c r="F71" s="287"/>
      <c r="G71" s="287"/>
      <c r="H71" s="287"/>
      <c r="I71" s="287"/>
      <c r="J71" s="287"/>
      <c r="K71" s="342"/>
    </row>
    <row r="72" spans="2:11" x14ac:dyDescent="0.35">
      <c r="B72" s="287"/>
      <c r="C72" s="287"/>
      <c r="D72" s="287"/>
      <c r="E72" s="287"/>
      <c r="F72" s="287"/>
      <c r="G72" s="287"/>
      <c r="H72" s="287"/>
      <c r="I72" s="287"/>
      <c r="J72" s="287"/>
      <c r="K72" s="342"/>
    </row>
    <row r="73" spans="2:11" x14ac:dyDescent="0.35">
      <c r="B73" s="287"/>
      <c r="C73" s="287"/>
      <c r="D73" s="287"/>
      <c r="E73" s="287"/>
      <c r="F73" s="287"/>
      <c r="G73" s="287"/>
      <c r="H73" s="287"/>
      <c r="I73" s="287"/>
      <c r="J73" s="287"/>
      <c r="K73" s="342"/>
    </row>
    <row r="74" spans="2:11" x14ac:dyDescent="0.35">
      <c r="B74" s="287"/>
      <c r="C74" s="287"/>
      <c r="D74" s="287"/>
      <c r="E74" s="287"/>
      <c r="F74" s="287"/>
      <c r="G74" s="287"/>
      <c r="H74" s="287"/>
      <c r="I74" s="287"/>
      <c r="J74" s="287"/>
      <c r="K74" s="342"/>
    </row>
    <row r="75" spans="2:11" x14ac:dyDescent="0.35">
      <c r="B75" s="287"/>
      <c r="C75" s="287"/>
      <c r="D75" s="287"/>
      <c r="E75" s="287"/>
      <c r="F75" s="287"/>
      <c r="G75" s="287"/>
      <c r="H75" s="287"/>
      <c r="I75" s="287"/>
      <c r="J75" s="287"/>
      <c r="K75" s="342"/>
    </row>
    <row r="76" spans="2:11" x14ac:dyDescent="0.35">
      <c r="B76" s="287"/>
      <c r="C76" s="287"/>
      <c r="D76" s="287"/>
      <c r="E76" s="287"/>
      <c r="F76" s="287"/>
      <c r="G76" s="287"/>
      <c r="H76" s="287"/>
      <c r="I76" s="287"/>
      <c r="J76" s="287"/>
      <c r="K76" s="342"/>
    </row>
    <row r="77" spans="2:11" x14ac:dyDescent="0.35">
      <c r="B77" s="287"/>
      <c r="C77" s="287"/>
      <c r="D77" s="287"/>
      <c r="E77" s="287"/>
      <c r="F77" s="287"/>
      <c r="G77" s="287"/>
      <c r="H77" s="287"/>
      <c r="I77" s="287"/>
      <c r="J77" s="287"/>
      <c r="K77" s="342"/>
    </row>
    <row r="78" spans="2:11" x14ac:dyDescent="0.35">
      <c r="B78" s="287"/>
      <c r="C78" s="287"/>
      <c r="D78" s="287"/>
      <c r="E78" s="287"/>
      <c r="F78" s="287"/>
      <c r="G78" s="287"/>
      <c r="H78" s="287"/>
      <c r="I78" s="287"/>
      <c r="J78" s="287"/>
      <c r="K78" s="342"/>
    </row>
    <row r="79" spans="2:11" x14ac:dyDescent="0.35">
      <c r="B79" s="287"/>
      <c r="C79" s="287"/>
      <c r="D79" s="287"/>
      <c r="E79" s="287"/>
      <c r="F79" s="287"/>
      <c r="G79" s="287"/>
      <c r="H79" s="287"/>
      <c r="I79" s="287"/>
      <c r="J79" s="287"/>
      <c r="K79" s="342"/>
    </row>
    <row r="80" spans="2:11" x14ac:dyDescent="0.35">
      <c r="B80" s="287"/>
      <c r="C80" s="287"/>
      <c r="D80" s="287"/>
      <c r="E80" s="287"/>
      <c r="F80" s="287"/>
      <c r="G80" s="287"/>
      <c r="H80" s="287"/>
      <c r="I80" s="287"/>
      <c r="J80" s="287"/>
      <c r="K80" s="342"/>
    </row>
    <row r="81" spans="2:11" x14ac:dyDescent="0.35">
      <c r="B81" s="287"/>
      <c r="C81" s="287"/>
      <c r="D81" s="287"/>
      <c r="E81" s="287"/>
      <c r="F81" s="287"/>
      <c r="G81" s="287"/>
      <c r="H81" s="287"/>
      <c r="I81" s="287"/>
      <c r="J81" s="287"/>
      <c r="K81" s="342"/>
    </row>
    <row r="82" spans="2:11" x14ac:dyDescent="0.35">
      <c r="B82" s="287"/>
      <c r="C82" s="287"/>
      <c r="D82" s="287"/>
      <c r="E82" s="287"/>
      <c r="F82" s="287"/>
      <c r="G82" s="287"/>
      <c r="H82" s="287"/>
      <c r="I82" s="287"/>
      <c r="J82" s="287"/>
      <c r="K82" s="342"/>
    </row>
    <row r="83" spans="2:11" x14ac:dyDescent="0.35">
      <c r="B83" s="287"/>
      <c r="C83" s="287"/>
      <c r="D83" s="287"/>
      <c r="E83" s="287"/>
      <c r="F83" s="287"/>
      <c r="G83" s="287"/>
      <c r="H83" s="287"/>
      <c r="I83" s="287"/>
      <c r="J83" s="287"/>
      <c r="K83" s="342"/>
    </row>
    <row r="84" spans="2:11" x14ac:dyDescent="0.35">
      <c r="B84" s="287"/>
      <c r="C84" s="287"/>
      <c r="D84" s="287"/>
      <c r="E84" s="287"/>
      <c r="F84" s="287"/>
      <c r="G84" s="287"/>
      <c r="H84" s="287"/>
      <c r="I84" s="287"/>
      <c r="J84" s="287"/>
      <c r="K84" s="342"/>
    </row>
    <row r="85" spans="2:11" x14ac:dyDescent="0.35">
      <c r="B85" s="287"/>
      <c r="C85" s="287"/>
      <c r="D85" s="287"/>
      <c r="E85" s="287"/>
      <c r="F85" s="287"/>
      <c r="G85" s="287"/>
      <c r="H85" s="287"/>
      <c r="I85" s="287"/>
      <c r="J85" s="287"/>
      <c r="K85" s="342"/>
    </row>
    <row r="86" spans="2:11" x14ac:dyDescent="0.35">
      <c r="B86" s="287"/>
      <c r="C86" s="287"/>
      <c r="D86" s="287"/>
      <c r="E86" s="287"/>
      <c r="F86" s="287"/>
      <c r="G86" s="287"/>
      <c r="H86" s="287"/>
      <c r="I86" s="287"/>
      <c r="J86" s="287"/>
      <c r="K86" s="342"/>
    </row>
    <row r="87" spans="2:11" x14ac:dyDescent="0.35">
      <c r="B87" s="287"/>
      <c r="C87" s="287"/>
      <c r="D87" s="287"/>
      <c r="E87" s="287"/>
      <c r="F87" s="287"/>
      <c r="G87" s="287"/>
      <c r="H87" s="287"/>
      <c r="I87" s="287"/>
      <c r="J87" s="287"/>
      <c r="K87" s="342"/>
    </row>
    <row r="88" spans="2:11" x14ac:dyDescent="0.35">
      <c r="B88" s="287"/>
      <c r="C88" s="287"/>
      <c r="D88" s="287"/>
      <c r="E88" s="287"/>
      <c r="F88" s="287"/>
      <c r="G88" s="287"/>
      <c r="H88" s="287"/>
      <c r="I88" s="287"/>
      <c r="J88" s="287"/>
      <c r="K88" s="342"/>
    </row>
    <row r="89" spans="2:11" x14ac:dyDescent="0.35">
      <c r="B89" s="287"/>
      <c r="C89" s="287"/>
      <c r="D89" s="287"/>
      <c r="E89" s="287"/>
      <c r="F89" s="287"/>
      <c r="G89" s="287"/>
      <c r="H89" s="287"/>
      <c r="I89" s="287"/>
      <c r="J89" s="287"/>
      <c r="K89" s="342"/>
    </row>
    <row r="90" spans="2:11" x14ac:dyDescent="0.35">
      <c r="B90" s="287"/>
      <c r="C90" s="287"/>
      <c r="D90" s="287"/>
      <c r="E90" s="287"/>
      <c r="F90" s="287"/>
      <c r="G90" s="287"/>
      <c r="H90" s="287"/>
      <c r="I90" s="287"/>
      <c r="J90" s="287"/>
      <c r="K90" s="342"/>
    </row>
    <row r="91" spans="2:11" x14ac:dyDescent="0.35">
      <c r="B91" s="287"/>
      <c r="C91" s="287"/>
      <c r="D91" s="287"/>
      <c r="E91" s="287"/>
      <c r="F91" s="287"/>
      <c r="G91" s="287"/>
      <c r="H91" s="287"/>
      <c r="I91" s="287"/>
      <c r="J91" s="287"/>
      <c r="K91" s="342"/>
    </row>
    <row r="92" spans="2:11" x14ac:dyDescent="0.35">
      <c r="B92" s="287"/>
      <c r="C92" s="287"/>
      <c r="D92" s="287"/>
      <c r="E92" s="287"/>
      <c r="F92" s="287"/>
      <c r="G92" s="287"/>
      <c r="H92" s="287"/>
      <c r="I92" s="287"/>
      <c r="J92" s="287"/>
      <c r="K92" s="342"/>
    </row>
    <row r="93" spans="2:11" x14ac:dyDescent="0.35">
      <c r="B93" s="287"/>
      <c r="C93" s="287"/>
      <c r="D93" s="287"/>
      <c r="E93" s="287"/>
      <c r="F93" s="287"/>
      <c r="G93" s="287"/>
      <c r="H93" s="287"/>
      <c r="I93" s="287"/>
      <c r="J93" s="287"/>
      <c r="K93" s="342"/>
    </row>
    <row r="94" spans="2:11" x14ac:dyDescent="0.35">
      <c r="B94" s="287"/>
      <c r="C94" s="287"/>
      <c r="D94" s="287"/>
      <c r="E94" s="287"/>
      <c r="F94" s="287"/>
      <c r="G94" s="287"/>
      <c r="H94" s="287"/>
      <c r="I94" s="287"/>
      <c r="J94" s="287"/>
      <c r="K94" s="342"/>
    </row>
    <row r="95" spans="2:11" x14ac:dyDescent="0.35">
      <c r="B95" s="287"/>
      <c r="C95" s="287"/>
      <c r="D95" s="287"/>
      <c r="E95" s="287"/>
      <c r="F95" s="287"/>
      <c r="G95" s="287"/>
      <c r="H95" s="287"/>
      <c r="I95" s="287"/>
      <c r="J95" s="287"/>
      <c r="K95" s="342"/>
    </row>
    <row r="96" spans="2:11" x14ac:dyDescent="0.35">
      <c r="B96" s="287"/>
      <c r="C96" s="287"/>
      <c r="D96" s="287"/>
      <c r="E96" s="287"/>
      <c r="F96" s="287"/>
      <c r="G96" s="287"/>
      <c r="H96" s="287"/>
      <c r="I96" s="287"/>
      <c r="J96" s="287"/>
      <c r="K96" s="342"/>
    </row>
    <row r="97" spans="2:11" x14ac:dyDescent="0.35">
      <c r="B97" s="287"/>
      <c r="C97" s="287"/>
      <c r="D97" s="287"/>
      <c r="E97" s="287"/>
      <c r="F97" s="287"/>
      <c r="G97" s="287"/>
      <c r="H97" s="287"/>
      <c r="I97" s="287"/>
      <c r="J97" s="287"/>
      <c r="K97" s="342"/>
    </row>
    <row r="98" spans="2:11" x14ac:dyDescent="0.35">
      <c r="B98" s="287"/>
      <c r="C98" s="287"/>
      <c r="D98" s="287"/>
      <c r="E98" s="287"/>
      <c r="F98" s="287"/>
      <c r="G98" s="287"/>
      <c r="H98" s="287"/>
      <c r="I98" s="287"/>
      <c r="J98" s="287"/>
      <c r="K98" s="342"/>
    </row>
    <row r="99" spans="2:11" x14ac:dyDescent="0.35">
      <c r="B99" s="287"/>
      <c r="C99" s="287"/>
      <c r="D99" s="287"/>
      <c r="E99" s="287"/>
      <c r="F99" s="287"/>
      <c r="G99" s="287"/>
      <c r="H99" s="287"/>
      <c r="I99" s="287"/>
      <c r="J99" s="287"/>
      <c r="K99" s="342"/>
    </row>
    <row r="100" spans="2:11" x14ac:dyDescent="0.35">
      <c r="B100" s="287"/>
      <c r="C100" s="287"/>
      <c r="D100" s="287"/>
      <c r="E100" s="287"/>
      <c r="F100" s="287"/>
      <c r="G100" s="287"/>
      <c r="H100" s="287"/>
      <c r="I100" s="287"/>
      <c r="J100" s="287"/>
      <c r="K100" s="342"/>
    </row>
    <row r="101" spans="2:11" x14ac:dyDescent="0.35">
      <c r="B101" s="287"/>
      <c r="C101" s="287"/>
      <c r="D101" s="287"/>
      <c r="E101" s="287"/>
      <c r="F101" s="287"/>
      <c r="G101" s="287"/>
      <c r="H101" s="287"/>
      <c r="I101" s="287"/>
      <c r="J101" s="287"/>
      <c r="K101" s="342"/>
    </row>
    <row r="102" spans="2:11" x14ac:dyDescent="0.35">
      <c r="B102" s="287"/>
      <c r="C102" s="287"/>
      <c r="D102" s="287"/>
      <c r="E102" s="287"/>
      <c r="F102" s="287"/>
      <c r="G102" s="287"/>
      <c r="H102" s="287"/>
      <c r="I102" s="287"/>
      <c r="J102" s="287"/>
      <c r="K102" s="342"/>
    </row>
    <row r="103" spans="2:11" x14ac:dyDescent="0.35">
      <c r="B103" s="287"/>
      <c r="C103" s="287"/>
      <c r="D103" s="287"/>
      <c r="E103" s="287"/>
      <c r="F103" s="287"/>
      <c r="G103" s="287"/>
      <c r="H103" s="287"/>
      <c r="I103" s="287"/>
      <c r="J103" s="287"/>
      <c r="K103" s="342"/>
    </row>
    <row r="104" spans="2:11" x14ac:dyDescent="0.35">
      <c r="B104" s="287"/>
      <c r="C104" s="287"/>
      <c r="D104" s="287"/>
      <c r="E104" s="287"/>
      <c r="F104" s="287"/>
      <c r="G104" s="287"/>
      <c r="H104" s="287"/>
      <c r="I104" s="287"/>
      <c r="J104" s="287"/>
      <c r="K104" s="342"/>
    </row>
    <row r="105" spans="2:11" x14ac:dyDescent="0.35">
      <c r="B105" s="287"/>
      <c r="C105" s="287"/>
      <c r="D105" s="287"/>
      <c r="E105" s="287"/>
      <c r="F105" s="287"/>
      <c r="G105" s="287"/>
      <c r="H105" s="287"/>
      <c r="I105" s="287"/>
      <c r="J105" s="287"/>
      <c r="K105" s="342"/>
    </row>
    <row r="106" spans="2:11" x14ac:dyDescent="0.35">
      <c r="B106" s="287"/>
      <c r="C106" s="287"/>
      <c r="D106" s="287"/>
      <c r="E106" s="287"/>
      <c r="F106" s="287"/>
      <c r="G106" s="287"/>
      <c r="H106" s="287"/>
      <c r="I106" s="287"/>
      <c r="J106" s="287"/>
      <c r="K106" s="342"/>
    </row>
    <row r="107" spans="2:11" x14ac:dyDescent="0.35">
      <c r="B107" s="287"/>
      <c r="C107" s="287"/>
      <c r="D107" s="287"/>
      <c r="E107" s="287"/>
      <c r="F107" s="287"/>
      <c r="G107" s="287"/>
      <c r="H107" s="287"/>
      <c r="I107" s="287"/>
      <c r="J107" s="287"/>
      <c r="K107" s="342"/>
    </row>
    <row r="108" spans="2:11" x14ac:dyDescent="0.35">
      <c r="B108" s="287"/>
      <c r="C108" s="287"/>
      <c r="D108" s="287"/>
      <c r="E108" s="287"/>
      <c r="F108" s="287"/>
      <c r="G108" s="287"/>
      <c r="H108" s="287"/>
      <c r="I108" s="287"/>
      <c r="J108" s="287"/>
      <c r="K108" s="342"/>
    </row>
    <row r="109" spans="2:11" x14ac:dyDescent="0.35">
      <c r="B109" s="287"/>
      <c r="C109" s="287"/>
      <c r="D109" s="287"/>
      <c r="E109" s="287"/>
      <c r="F109" s="287"/>
      <c r="G109" s="287"/>
      <c r="H109" s="287"/>
      <c r="I109" s="287"/>
      <c r="J109" s="287"/>
      <c r="K109" s="342"/>
    </row>
    <row r="110" spans="2:11" x14ac:dyDescent="0.35">
      <c r="B110" s="287"/>
      <c r="C110" s="287"/>
      <c r="D110" s="287"/>
      <c r="E110" s="287"/>
      <c r="F110" s="287"/>
      <c r="G110" s="287"/>
      <c r="H110" s="287"/>
      <c r="I110" s="287"/>
      <c r="J110" s="287"/>
      <c r="K110" s="342"/>
    </row>
    <row r="111" spans="2:11" x14ac:dyDescent="0.35">
      <c r="B111" s="287"/>
      <c r="C111" s="287"/>
      <c r="D111" s="287"/>
      <c r="E111" s="287"/>
      <c r="F111" s="287"/>
      <c r="G111" s="287"/>
      <c r="H111" s="287"/>
      <c r="I111" s="287"/>
      <c r="J111" s="287"/>
      <c r="K111" s="342"/>
    </row>
    <row r="112" spans="2:11" x14ac:dyDescent="0.35">
      <c r="B112" s="287"/>
      <c r="C112" s="287"/>
      <c r="D112" s="287"/>
      <c r="E112" s="287"/>
      <c r="F112" s="287"/>
      <c r="G112" s="287"/>
      <c r="H112" s="287"/>
      <c r="I112" s="287"/>
      <c r="J112" s="287"/>
      <c r="K112" s="342"/>
    </row>
    <row r="113" spans="2:11" x14ac:dyDescent="0.35">
      <c r="B113" s="287"/>
      <c r="C113" s="287"/>
      <c r="D113" s="287"/>
      <c r="E113" s="287"/>
      <c r="F113" s="287"/>
      <c r="G113" s="287"/>
      <c r="H113" s="287"/>
      <c r="I113" s="287"/>
      <c r="J113" s="287"/>
      <c r="K113" s="342"/>
    </row>
    <row r="114" spans="2:11" x14ac:dyDescent="0.35">
      <c r="B114" s="287"/>
      <c r="C114" s="287"/>
      <c r="D114" s="287"/>
      <c r="E114" s="287"/>
      <c r="F114" s="287"/>
      <c r="G114" s="287"/>
      <c r="H114" s="287"/>
      <c r="I114" s="287"/>
      <c r="J114" s="287"/>
      <c r="K114" s="342"/>
    </row>
    <row r="115" spans="2:11" x14ac:dyDescent="0.35">
      <c r="B115" s="287"/>
      <c r="C115" s="287"/>
      <c r="D115" s="287"/>
      <c r="E115" s="287"/>
      <c r="F115" s="287"/>
      <c r="G115" s="287"/>
      <c r="H115" s="287"/>
      <c r="I115" s="287"/>
      <c r="J115" s="287"/>
      <c r="K115" s="342"/>
    </row>
    <row r="116" spans="2:11" x14ac:dyDescent="0.35">
      <c r="B116" s="287"/>
      <c r="C116" s="287"/>
      <c r="D116" s="287"/>
      <c r="E116" s="287"/>
      <c r="F116" s="287"/>
      <c r="G116" s="287"/>
      <c r="H116" s="287"/>
      <c r="I116" s="287"/>
      <c r="J116" s="287"/>
      <c r="K116" s="342"/>
    </row>
    <row r="117" spans="2:11" x14ac:dyDescent="0.35">
      <c r="B117" s="287"/>
      <c r="C117" s="287"/>
      <c r="D117" s="287"/>
      <c r="E117" s="287"/>
      <c r="F117" s="287"/>
      <c r="G117" s="287"/>
      <c r="H117" s="287"/>
      <c r="I117" s="287"/>
      <c r="J117" s="287"/>
      <c r="K117" s="342"/>
    </row>
    <row r="118" spans="2:11" x14ac:dyDescent="0.35">
      <c r="B118" s="287"/>
      <c r="C118" s="287"/>
      <c r="D118" s="287"/>
      <c r="E118" s="287"/>
      <c r="F118" s="287"/>
      <c r="G118" s="287"/>
      <c r="H118" s="287"/>
      <c r="I118" s="287"/>
      <c r="J118" s="287"/>
      <c r="K118" s="342"/>
    </row>
    <row r="119" spans="2:11" x14ac:dyDescent="0.35">
      <c r="B119" s="287"/>
      <c r="C119" s="287"/>
      <c r="D119" s="287"/>
      <c r="E119" s="287"/>
      <c r="F119" s="287"/>
      <c r="G119" s="287"/>
      <c r="H119" s="287"/>
      <c r="I119" s="287"/>
      <c r="J119" s="287"/>
      <c r="K119" s="342"/>
    </row>
    <row r="120" spans="2:11" x14ac:dyDescent="0.35">
      <c r="B120" s="287"/>
      <c r="C120" s="287"/>
      <c r="D120" s="287"/>
      <c r="E120" s="287"/>
      <c r="F120" s="287"/>
      <c r="G120" s="287"/>
      <c r="H120" s="287"/>
      <c r="I120" s="287"/>
      <c r="J120" s="287"/>
      <c r="K120" s="342"/>
    </row>
    <row r="121" spans="2:11" x14ac:dyDescent="0.35">
      <c r="B121" s="287"/>
      <c r="C121" s="287"/>
      <c r="D121" s="287"/>
      <c r="E121" s="287"/>
      <c r="F121" s="287"/>
      <c r="G121" s="287"/>
      <c r="H121" s="287"/>
      <c r="I121" s="287"/>
      <c r="J121" s="287"/>
      <c r="K121" s="342"/>
    </row>
    <row r="122" spans="2:11" x14ac:dyDescent="0.35">
      <c r="B122" s="287"/>
      <c r="C122" s="287"/>
      <c r="D122" s="287"/>
      <c r="E122" s="287"/>
      <c r="F122" s="287"/>
      <c r="G122" s="287"/>
      <c r="H122" s="287"/>
      <c r="I122" s="287"/>
      <c r="J122" s="287"/>
      <c r="K122" s="342"/>
    </row>
    <row r="123" spans="2:11" x14ac:dyDescent="0.35">
      <c r="B123" s="287"/>
      <c r="C123" s="287"/>
      <c r="D123" s="287"/>
      <c r="E123" s="287"/>
      <c r="F123" s="287"/>
      <c r="G123" s="287"/>
      <c r="H123" s="287"/>
      <c r="I123" s="287"/>
      <c r="J123" s="287"/>
      <c r="K123" s="342"/>
    </row>
    <row r="124" spans="2:11" x14ac:dyDescent="0.35">
      <c r="B124" s="287"/>
      <c r="C124" s="287"/>
      <c r="D124" s="287"/>
      <c r="E124" s="287"/>
      <c r="F124" s="287"/>
      <c r="G124" s="287"/>
      <c r="H124" s="287"/>
      <c r="I124" s="287"/>
      <c r="J124" s="287"/>
      <c r="K124" s="342"/>
    </row>
    <row r="125" spans="2:11" x14ac:dyDescent="0.35">
      <c r="B125" s="287"/>
      <c r="C125" s="287"/>
      <c r="D125" s="287"/>
      <c r="E125" s="287"/>
      <c r="F125" s="287"/>
      <c r="G125" s="287"/>
      <c r="H125" s="287"/>
      <c r="I125" s="287"/>
      <c r="J125" s="287"/>
      <c r="K125" s="342"/>
    </row>
    <row r="126" spans="2:11" x14ac:dyDescent="0.35">
      <c r="B126" s="287"/>
      <c r="C126" s="287"/>
      <c r="D126" s="287"/>
      <c r="E126" s="287"/>
      <c r="F126" s="287"/>
      <c r="G126" s="287"/>
      <c r="H126" s="287"/>
      <c r="I126" s="287"/>
      <c r="J126" s="287"/>
      <c r="K126" s="342"/>
    </row>
    <row r="127" spans="2:11" x14ac:dyDescent="0.35">
      <c r="B127" s="287"/>
      <c r="C127" s="287"/>
      <c r="D127" s="287"/>
      <c r="E127" s="287"/>
      <c r="F127" s="287"/>
      <c r="G127" s="287"/>
      <c r="H127" s="287"/>
      <c r="I127" s="287"/>
      <c r="J127" s="287"/>
      <c r="K127" s="342"/>
    </row>
    <row r="128" spans="2:11" x14ac:dyDescent="0.35">
      <c r="B128" s="287"/>
      <c r="C128" s="287"/>
      <c r="D128" s="287"/>
      <c r="E128" s="287"/>
      <c r="F128" s="287"/>
      <c r="G128" s="287"/>
      <c r="H128" s="287"/>
      <c r="I128" s="287"/>
      <c r="J128" s="287"/>
      <c r="K128" s="342"/>
    </row>
    <row r="129" spans="2:11" x14ac:dyDescent="0.35">
      <c r="B129" s="287"/>
      <c r="C129" s="287"/>
      <c r="D129" s="287"/>
      <c r="E129" s="287"/>
      <c r="F129" s="287"/>
      <c r="G129" s="287"/>
      <c r="H129" s="287"/>
      <c r="I129" s="287"/>
      <c r="J129" s="287"/>
      <c r="K129" s="342"/>
    </row>
    <row r="130" spans="2:11" x14ac:dyDescent="0.35">
      <c r="B130" s="287"/>
      <c r="C130" s="287"/>
      <c r="D130" s="287"/>
      <c r="E130" s="287"/>
      <c r="F130" s="287"/>
      <c r="G130" s="287"/>
      <c r="H130" s="287"/>
      <c r="I130" s="287"/>
      <c r="J130" s="287"/>
      <c r="K130" s="342"/>
    </row>
    <row r="131" spans="2:11" x14ac:dyDescent="0.35">
      <c r="B131" s="287"/>
      <c r="C131" s="287"/>
      <c r="D131" s="287"/>
      <c r="E131" s="287"/>
      <c r="F131" s="287"/>
      <c r="G131" s="287"/>
      <c r="H131" s="287"/>
      <c r="I131" s="287"/>
      <c r="J131" s="287"/>
      <c r="K131" s="342"/>
    </row>
    <row r="132" spans="2:11" x14ac:dyDescent="0.35">
      <c r="B132" s="287"/>
      <c r="C132" s="287"/>
      <c r="D132" s="287"/>
      <c r="E132" s="287"/>
      <c r="F132" s="287"/>
      <c r="G132" s="287"/>
      <c r="H132" s="287"/>
      <c r="I132" s="287"/>
      <c r="J132" s="287"/>
      <c r="K132" s="342"/>
    </row>
    <row r="133" spans="2:11" x14ac:dyDescent="0.35">
      <c r="B133" s="287"/>
      <c r="C133" s="287"/>
      <c r="D133" s="287"/>
      <c r="E133" s="287"/>
      <c r="F133" s="287"/>
      <c r="G133" s="287"/>
      <c r="H133" s="287"/>
      <c r="I133" s="287"/>
      <c r="J133" s="287"/>
      <c r="K133" s="342"/>
    </row>
    <row r="134" spans="2:11" x14ac:dyDescent="0.35">
      <c r="B134" s="287"/>
      <c r="C134" s="287"/>
      <c r="D134" s="287"/>
      <c r="E134" s="287"/>
      <c r="F134" s="287"/>
      <c r="G134" s="287"/>
      <c r="H134" s="287"/>
      <c r="I134" s="287"/>
      <c r="J134" s="287"/>
      <c r="K134" s="342"/>
    </row>
    <row r="135" spans="2:11" x14ac:dyDescent="0.35">
      <c r="B135" s="287"/>
      <c r="C135" s="287"/>
      <c r="D135" s="287"/>
      <c r="E135" s="287"/>
      <c r="F135" s="287"/>
      <c r="G135" s="287"/>
      <c r="H135" s="287"/>
      <c r="I135" s="287"/>
      <c r="J135" s="287"/>
      <c r="K135" s="342"/>
    </row>
    <row r="136" spans="2:11" x14ac:dyDescent="0.35">
      <c r="B136" s="287"/>
      <c r="C136" s="287"/>
      <c r="D136" s="287"/>
      <c r="E136" s="287"/>
      <c r="F136" s="287"/>
      <c r="G136" s="287"/>
      <c r="H136" s="287"/>
      <c r="I136" s="287"/>
      <c r="J136" s="287"/>
      <c r="K136" s="342"/>
    </row>
    <row r="137" spans="2:11" x14ac:dyDescent="0.35">
      <c r="B137" s="287"/>
      <c r="C137" s="287"/>
      <c r="D137" s="287"/>
      <c r="E137" s="287"/>
      <c r="F137" s="287"/>
      <c r="G137" s="287"/>
      <c r="H137" s="287"/>
      <c r="I137" s="287"/>
      <c r="J137" s="287"/>
      <c r="K137" s="342"/>
    </row>
    <row r="138" spans="2:11" x14ac:dyDescent="0.35">
      <c r="B138" s="287"/>
      <c r="C138" s="287"/>
      <c r="D138" s="287"/>
      <c r="E138" s="287"/>
      <c r="F138" s="287"/>
      <c r="G138" s="287"/>
      <c r="H138" s="287"/>
      <c r="I138" s="287"/>
      <c r="J138" s="287"/>
      <c r="K138" s="342"/>
    </row>
    <row r="139" spans="2:11" x14ac:dyDescent="0.35">
      <c r="B139" s="287"/>
      <c r="C139" s="287"/>
      <c r="D139" s="287"/>
      <c r="E139" s="287"/>
      <c r="F139" s="287"/>
      <c r="G139" s="287"/>
      <c r="H139" s="287"/>
      <c r="I139" s="287"/>
      <c r="J139" s="287"/>
      <c r="K139" s="342"/>
    </row>
    <row r="140" spans="2:11" x14ac:dyDescent="0.35">
      <c r="B140" s="287"/>
      <c r="C140" s="287"/>
      <c r="D140" s="287"/>
      <c r="E140" s="287"/>
      <c r="F140" s="287"/>
      <c r="G140" s="287"/>
      <c r="H140" s="287"/>
      <c r="I140" s="287"/>
      <c r="J140" s="287"/>
      <c r="K140" s="342"/>
    </row>
    <row r="141" spans="2:11" x14ac:dyDescent="0.35">
      <c r="B141" s="287"/>
      <c r="C141" s="287"/>
      <c r="D141" s="287"/>
      <c r="E141" s="287"/>
      <c r="F141" s="287"/>
      <c r="G141" s="287"/>
      <c r="H141" s="287"/>
      <c r="I141" s="287"/>
      <c r="J141" s="287"/>
      <c r="K141" s="342"/>
    </row>
    <row r="142" spans="2:11" x14ac:dyDescent="0.35">
      <c r="B142" s="287"/>
      <c r="C142" s="287"/>
      <c r="D142" s="287"/>
      <c r="E142" s="287"/>
      <c r="F142" s="287"/>
      <c r="G142" s="287"/>
      <c r="H142" s="287"/>
      <c r="I142" s="287"/>
      <c r="J142" s="287"/>
      <c r="K142" s="342"/>
    </row>
    <row r="143" spans="2:11" x14ac:dyDescent="0.35">
      <c r="B143" s="287"/>
      <c r="C143" s="287"/>
      <c r="D143" s="287"/>
      <c r="E143" s="287"/>
      <c r="F143" s="287"/>
      <c r="G143" s="287"/>
      <c r="H143" s="287"/>
      <c r="I143" s="287"/>
      <c r="J143" s="287"/>
      <c r="K143" s="342"/>
    </row>
    <row r="144" spans="2:11" x14ac:dyDescent="0.35">
      <c r="B144" s="287"/>
      <c r="C144" s="287"/>
      <c r="D144" s="287"/>
      <c r="E144" s="287"/>
      <c r="F144" s="287"/>
      <c r="G144" s="287"/>
      <c r="H144" s="287"/>
      <c r="I144" s="287"/>
      <c r="J144" s="287"/>
      <c r="K144" s="342"/>
    </row>
    <row r="145" spans="2:11" x14ac:dyDescent="0.35">
      <c r="B145" s="287"/>
      <c r="C145" s="287"/>
      <c r="D145" s="287"/>
      <c r="E145" s="287"/>
      <c r="F145" s="287"/>
      <c r="G145" s="287"/>
      <c r="H145" s="287"/>
      <c r="I145" s="287"/>
      <c r="J145" s="287"/>
      <c r="K145" s="342"/>
    </row>
    <row r="146" spans="2:11" x14ac:dyDescent="0.35">
      <c r="B146" s="287"/>
      <c r="C146" s="287"/>
      <c r="D146" s="287"/>
      <c r="E146" s="287"/>
      <c r="F146" s="287"/>
      <c r="G146" s="287"/>
      <c r="H146" s="287"/>
      <c r="I146" s="287"/>
      <c r="J146" s="287"/>
      <c r="K146" s="342"/>
    </row>
    <row r="147" spans="2:11" x14ac:dyDescent="0.35">
      <c r="B147" s="287"/>
      <c r="C147" s="287"/>
      <c r="D147" s="287"/>
      <c r="E147" s="287"/>
      <c r="F147" s="287"/>
      <c r="G147" s="287"/>
      <c r="H147" s="287"/>
      <c r="I147" s="287"/>
      <c r="J147" s="287"/>
      <c r="K147" s="342"/>
    </row>
    <row r="148" spans="2:11" x14ac:dyDescent="0.35">
      <c r="B148" s="287"/>
      <c r="C148" s="287"/>
      <c r="D148" s="287"/>
      <c r="E148" s="287"/>
      <c r="F148" s="287"/>
      <c r="G148" s="287"/>
      <c r="H148" s="287"/>
      <c r="I148" s="287"/>
      <c r="J148" s="287"/>
      <c r="K148" s="342"/>
    </row>
    <row r="149" spans="2:11" x14ac:dyDescent="0.35">
      <c r="B149" s="287"/>
      <c r="C149" s="287"/>
      <c r="D149" s="287"/>
      <c r="E149" s="287"/>
      <c r="F149" s="287"/>
      <c r="G149" s="287"/>
      <c r="H149" s="287"/>
      <c r="I149" s="287"/>
      <c r="J149" s="287"/>
      <c r="K149" s="342"/>
    </row>
    <row r="150" spans="2:11" x14ac:dyDescent="0.35">
      <c r="B150" s="287"/>
      <c r="C150" s="287"/>
      <c r="D150" s="287"/>
      <c r="E150" s="287"/>
      <c r="F150" s="287"/>
      <c r="G150" s="287"/>
      <c r="H150" s="287"/>
      <c r="I150" s="287"/>
      <c r="J150" s="287"/>
      <c r="K150" s="342"/>
    </row>
    <row r="151" spans="2:11" x14ac:dyDescent="0.35">
      <c r="B151" s="287"/>
      <c r="C151" s="287"/>
      <c r="D151" s="287"/>
      <c r="E151" s="287"/>
      <c r="F151" s="287"/>
      <c r="G151" s="287"/>
      <c r="H151" s="287"/>
      <c r="I151" s="287"/>
      <c r="J151" s="287"/>
      <c r="K151" s="342"/>
    </row>
    <row r="152" spans="2:11" x14ac:dyDescent="0.35">
      <c r="B152" s="287"/>
      <c r="C152" s="287"/>
      <c r="D152" s="287"/>
      <c r="E152" s="287"/>
      <c r="F152" s="287"/>
      <c r="G152" s="287"/>
      <c r="H152" s="287"/>
      <c r="I152" s="287"/>
      <c r="J152" s="287"/>
      <c r="K152" s="342"/>
    </row>
    <row r="153" spans="2:11" x14ac:dyDescent="0.35">
      <c r="B153" s="287"/>
      <c r="C153" s="287"/>
      <c r="D153" s="287"/>
      <c r="E153" s="287"/>
      <c r="F153" s="287"/>
      <c r="G153" s="287"/>
      <c r="H153" s="287"/>
      <c r="I153" s="287"/>
      <c r="J153" s="287"/>
      <c r="K153" s="342"/>
    </row>
    <row r="154" spans="2:11" x14ac:dyDescent="0.35">
      <c r="B154" s="287"/>
      <c r="C154" s="287"/>
      <c r="D154" s="287"/>
      <c r="E154" s="287"/>
      <c r="F154" s="287"/>
      <c r="G154" s="287"/>
      <c r="H154" s="287"/>
      <c r="I154" s="287"/>
      <c r="J154" s="287"/>
      <c r="K154" s="342"/>
    </row>
    <row r="155" spans="2:11" x14ac:dyDescent="0.35">
      <c r="B155" s="287"/>
      <c r="C155" s="287"/>
      <c r="D155" s="287"/>
      <c r="E155" s="287"/>
      <c r="F155" s="287"/>
      <c r="G155" s="287"/>
      <c r="H155" s="287"/>
      <c r="I155" s="287"/>
      <c r="J155" s="287"/>
      <c r="K155" s="342"/>
    </row>
    <row r="156" spans="2:11" x14ac:dyDescent="0.35">
      <c r="B156" s="287"/>
      <c r="C156" s="287"/>
      <c r="D156" s="287"/>
      <c r="E156" s="287"/>
      <c r="F156" s="287"/>
      <c r="G156" s="287"/>
      <c r="H156" s="287"/>
      <c r="I156" s="287"/>
      <c r="J156" s="287"/>
      <c r="K156" s="342"/>
    </row>
    <row r="157" spans="2:11" x14ac:dyDescent="0.35">
      <c r="B157" s="287"/>
      <c r="C157" s="287"/>
      <c r="D157" s="287"/>
      <c r="E157" s="287"/>
      <c r="F157" s="287"/>
      <c r="G157" s="287"/>
      <c r="H157" s="287"/>
      <c r="I157" s="287"/>
      <c r="J157" s="287"/>
      <c r="K157" s="342"/>
    </row>
    <row r="158" spans="2:11" x14ac:dyDescent="0.35">
      <c r="B158" s="287"/>
      <c r="C158" s="287"/>
      <c r="D158" s="287"/>
      <c r="E158" s="287"/>
      <c r="F158" s="287"/>
      <c r="G158" s="287"/>
      <c r="H158" s="287"/>
      <c r="I158" s="287"/>
      <c r="J158" s="287"/>
      <c r="K158" s="342"/>
    </row>
    <row r="159" spans="2:11" x14ac:dyDescent="0.35">
      <c r="B159" s="287"/>
      <c r="C159" s="287"/>
      <c r="D159" s="287"/>
      <c r="E159" s="287"/>
      <c r="F159" s="287"/>
      <c r="G159" s="287"/>
      <c r="H159" s="287"/>
      <c r="I159" s="287"/>
      <c r="J159" s="287"/>
      <c r="K159" s="342"/>
    </row>
    <row r="160" spans="2:11" x14ac:dyDescent="0.35">
      <c r="B160" s="287"/>
      <c r="C160" s="287"/>
      <c r="D160" s="287"/>
      <c r="E160" s="287"/>
      <c r="F160" s="287"/>
      <c r="G160" s="287"/>
      <c r="H160" s="287"/>
      <c r="I160" s="287"/>
      <c r="J160" s="287"/>
      <c r="K160" s="342"/>
    </row>
    <row r="161" spans="2:11" x14ac:dyDescent="0.35">
      <c r="B161" s="287"/>
      <c r="C161" s="287"/>
      <c r="D161" s="287"/>
      <c r="E161" s="287"/>
      <c r="F161" s="287"/>
      <c r="G161" s="287"/>
      <c r="H161" s="287"/>
      <c r="I161" s="287"/>
      <c r="J161" s="287"/>
      <c r="K161" s="342"/>
    </row>
    <row r="162" spans="2:11" x14ac:dyDescent="0.35">
      <c r="B162" s="287"/>
      <c r="C162" s="287"/>
      <c r="D162" s="287"/>
      <c r="E162" s="287"/>
      <c r="F162" s="287"/>
      <c r="G162" s="287"/>
      <c r="H162" s="287"/>
      <c r="I162" s="287"/>
      <c r="J162" s="287"/>
      <c r="K162" s="342"/>
    </row>
    <row r="163" spans="2:11" x14ac:dyDescent="0.35">
      <c r="B163" s="287"/>
      <c r="C163" s="287"/>
      <c r="D163" s="287"/>
      <c r="E163" s="287"/>
      <c r="F163" s="287"/>
      <c r="G163" s="287"/>
      <c r="H163" s="287"/>
      <c r="I163" s="287"/>
      <c r="J163" s="287"/>
      <c r="K163" s="342"/>
    </row>
    <row r="164" spans="2:11" x14ac:dyDescent="0.35">
      <c r="B164" s="287"/>
      <c r="C164" s="287"/>
      <c r="D164" s="287"/>
      <c r="E164" s="287"/>
      <c r="F164" s="287"/>
      <c r="G164" s="287"/>
      <c r="H164" s="287"/>
      <c r="I164" s="287"/>
      <c r="J164" s="287"/>
      <c r="K164" s="342"/>
    </row>
    <row r="165" spans="2:11" x14ac:dyDescent="0.35">
      <c r="B165" s="287"/>
      <c r="C165" s="287"/>
      <c r="D165" s="287"/>
      <c r="E165" s="287"/>
      <c r="F165" s="287"/>
      <c r="G165" s="287"/>
      <c r="H165" s="287"/>
      <c r="I165" s="287"/>
      <c r="J165" s="287"/>
      <c r="K165" s="342"/>
    </row>
    <row r="166" spans="2:11" x14ac:dyDescent="0.35">
      <c r="B166" s="287"/>
      <c r="C166" s="287"/>
      <c r="D166" s="287"/>
      <c r="E166" s="287"/>
      <c r="F166" s="287"/>
      <c r="G166" s="287"/>
      <c r="H166" s="287"/>
      <c r="I166" s="287"/>
      <c r="J166" s="287"/>
      <c r="K166" s="342"/>
    </row>
    <row r="167" spans="2:11" x14ac:dyDescent="0.35">
      <c r="B167" s="287"/>
      <c r="C167" s="287"/>
      <c r="D167" s="287"/>
      <c r="E167" s="287"/>
      <c r="F167" s="287"/>
      <c r="G167" s="287"/>
      <c r="H167" s="287"/>
      <c r="I167" s="287"/>
      <c r="J167" s="287"/>
      <c r="K167" s="342"/>
    </row>
    <row r="168" spans="2:11" x14ac:dyDescent="0.35">
      <c r="B168" s="287"/>
      <c r="C168" s="287"/>
      <c r="D168" s="287"/>
      <c r="E168" s="287"/>
      <c r="F168" s="287"/>
      <c r="G168" s="287"/>
      <c r="H168" s="287"/>
      <c r="I168" s="287"/>
      <c r="J168" s="287"/>
      <c r="K168" s="342"/>
    </row>
    <row r="169" spans="2:11" x14ac:dyDescent="0.35">
      <c r="B169" s="287"/>
      <c r="C169" s="287"/>
      <c r="D169" s="287"/>
      <c r="E169" s="287"/>
      <c r="F169" s="287"/>
      <c r="G169" s="287"/>
      <c r="H169" s="287"/>
      <c r="I169" s="287"/>
      <c r="J169" s="287"/>
      <c r="K169" s="342"/>
    </row>
    <row r="170" spans="2:11" x14ac:dyDescent="0.35">
      <c r="B170" s="287"/>
      <c r="C170" s="287"/>
      <c r="D170" s="287"/>
      <c r="E170" s="287"/>
      <c r="F170" s="287"/>
      <c r="G170" s="287"/>
      <c r="H170" s="287"/>
      <c r="I170" s="287"/>
      <c r="J170" s="287"/>
      <c r="K170" s="342"/>
    </row>
    <row r="171" spans="2:11" x14ac:dyDescent="0.35">
      <c r="B171" s="287"/>
      <c r="C171" s="287"/>
      <c r="D171" s="287"/>
      <c r="E171" s="287"/>
      <c r="F171" s="287"/>
      <c r="G171" s="287"/>
      <c r="H171" s="287"/>
      <c r="I171" s="287"/>
      <c r="J171" s="287"/>
      <c r="K171" s="342"/>
    </row>
    <row r="172" spans="2:11" x14ac:dyDescent="0.35">
      <c r="B172" s="287"/>
      <c r="C172" s="287"/>
      <c r="D172" s="287"/>
      <c r="E172" s="287"/>
      <c r="F172" s="287"/>
      <c r="G172" s="287"/>
      <c r="H172" s="287"/>
      <c r="I172" s="287"/>
      <c r="J172" s="287"/>
      <c r="K172" s="342"/>
    </row>
    <row r="173" spans="2:11" x14ac:dyDescent="0.35">
      <c r="B173" s="287"/>
      <c r="C173" s="287"/>
      <c r="D173" s="287"/>
      <c r="E173" s="287"/>
      <c r="F173" s="287"/>
      <c r="G173" s="287"/>
      <c r="H173" s="287"/>
      <c r="I173" s="287"/>
      <c r="J173" s="287"/>
      <c r="K173" s="342"/>
    </row>
    <row r="174" spans="2:11" x14ac:dyDescent="0.35">
      <c r="B174" s="287"/>
      <c r="C174" s="287"/>
      <c r="D174" s="287"/>
      <c r="E174" s="287"/>
      <c r="F174" s="287"/>
      <c r="G174" s="287"/>
      <c r="H174" s="287"/>
      <c r="I174" s="287"/>
      <c r="J174" s="287"/>
      <c r="K174" s="342"/>
    </row>
    <row r="175" spans="2:11" x14ac:dyDescent="0.35">
      <c r="B175" s="287"/>
      <c r="C175" s="287"/>
      <c r="D175" s="287"/>
      <c r="E175" s="287"/>
      <c r="F175" s="287"/>
      <c r="G175" s="287"/>
      <c r="H175" s="287"/>
      <c r="I175" s="287"/>
      <c r="J175" s="287"/>
      <c r="K175" s="342"/>
    </row>
    <row r="176" spans="2:11" x14ac:dyDescent="0.35">
      <c r="B176" s="287"/>
      <c r="C176" s="287"/>
      <c r="D176" s="287"/>
      <c r="E176" s="287"/>
      <c r="F176" s="287"/>
      <c r="G176" s="287"/>
      <c r="H176" s="287"/>
      <c r="I176" s="287"/>
      <c r="J176" s="287"/>
      <c r="K176" s="342"/>
    </row>
    <row r="177" spans="2:11" x14ac:dyDescent="0.35">
      <c r="B177" s="287"/>
      <c r="C177" s="287"/>
      <c r="D177" s="287"/>
      <c r="E177" s="287"/>
      <c r="F177" s="287"/>
      <c r="G177" s="287"/>
      <c r="H177" s="287"/>
      <c r="I177" s="287"/>
      <c r="J177" s="287"/>
      <c r="K177" s="342"/>
    </row>
    <row r="178" spans="2:11" x14ac:dyDescent="0.35">
      <c r="B178" s="287"/>
      <c r="C178" s="287"/>
      <c r="D178" s="287"/>
      <c r="E178" s="287"/>
      <c r="F178" s="287"/>
      <c r="G178" s="287"/>
      <c r="H178" s="287"/>
      <c r="I178" s="287"/>
      <c r="J178" s="287"/>
      <c r="K178" s="342"/>
    </row>
    <row r="179" spans="2:11" x14ac:dyDescent="0.35">
      <c r="B179" s="287"/>
      <c r="C179" s="287"/>
      <c r="D179" s="287"/>
      <c r="E179" s="287"/>
      <c r="F179" s="287"/>
      <c r="G179" s="287"/>
      <c r="H179" s="287"/>
      <c r="I179" s="287"/>
      <c r="J179" s="287"/>
      <c r="K179" s="342"/>
    </row>
    <row r="180" spans="2:11" x14ac:dyDescent="0.35">
      <c r="B180" s="287"/>
      <c r="C180" s="287"/>
      <c r="D180" s="287"/>
      <c r="E180" s="287"/>
      <c r="F180" s="287"/>
      <c r="G180" s="287"/>
      <c r="H180" s="287"/>
      <c r="I180" s="287"/>
      <c r="J180" s="287"/>
      <c r="K180" s="342"/>
    </row>
    <row r="181" spans="2:11" x14ac:dyDescent="0.35">
      <c r="B181" s="287"/>
      <c r="C181" s="287"/>
      <c r="D181" s="287"/>
      <c r="E181" s="287"/>
      <c r="F181" s="287"/>
      <c r="G181" s="287"/>
      <c r="H181" s="287"/>
      <c r="I181" s="287"/>
      <c r="J181" s="287"/>
      <c r="K181" s="342"/>
    </row>
    <row r="182" spans="2:11" x14ac:dyDescent="0.35">
      <c r="B182" s="287"/>
      <c r="C182" s="287"/>
      <c r="D182" s="287"/>
      <c r="E182" s="287"/>
      <c r="F182" s="287"/>
      <c r="G182" s="287"/>
      <c r="H182" s="287"/>
      <c r="I182" s="287"/>
      <c r="J182" s="287"/>
      <c r="K182" s="342"/>
    </row>
    <row r="183" spans="2:11" x14ac:dyDescent="0.35">
      <c r="B183" s="287"/>
      <c r="C183" s="287"/>
      <c r="D183" s="287"/>
      <c r="E183" s="287"/>
      <c r="F183" s="287"/>
      <c r="G183" s="287"/>
      <c r="H183" s="287"/>
      <c r="I183" s="287"/>
      <c r="J183" s="287"/>
      <c r="K183" s="342"/>
    </row>
    <row r="184" spans="2:11" x14ac:dyDescent="0.35">
      <c r="B184" s="287"/>
      <c r="C184" s="287"/>
      <c r="D184" s="287"/>
      <c r="E184" s="287"/>
      <c r="F184" s="287"/>
      <c r="G184" s="287"/>
      <c r="H184" s="287"/>
      <c r="I184" s="287"/>
      <c r="J184" s="287"/>
      <c r="K184" s="342"/>
    </row>
    <row r="185" spans="2:11" x14ac:dyDescent="0.35">
      <c r="B185" s="287"/>
      <c r="C185" s="287"/>
      <c r="D185" s="287"/>
      <c r="E185" s="287"/>
      <c r="F185" s="287"/>
      <c r="G185" s="287"/>
      <c r="H185" s="287"/>
      <c r="I185" s="287"/>
      <c r="J185" s="287"/>
      <c r="K185" s="342"/>
    </row>
    <row r="186" spans="2:11" x14ac:dyDescent="0.35">
      <c r="B186" s="287"/>
      <c r="C186" s="287"/>
      <c r="D186" s="287"/>
      <c r="E186" s="287"/>
      <c r="F186" s="287"/>
      <c r="G186" s="287"/>
      <c r="H186" s="287"/>
      <c r="I186" s="287"/>
      <c r="J186" s="287"/>
      <c r="K186" s="342"/>
    </row>
    <row r="187" spans="2:11" x14ac:dyDescent="0.35">
      <c r="B187" s="287"/>
      <c r="C187" s="287"/>
      <c r="D187" s="287"/>
      <c r="E187" s="287"/>
      <c r="F187" s="287"/>
      <c r="G187" s="287"/>
      <c r="H187" s="287"/>
      <c r="I187" s="287"/>
      <c r="J187" s="287"/>
      <c r="K187" s="342"/>
    </row>
    <row r="188" spans="2:11" x14ac:dyDescent="0.35">
      <c r="B188" s="287"/>
      <c r="C188" s="287"/>
      <c r="D188" s="287"/>
      <c r="E188" s="287"/>
      <c r="F188" s="287"/>
      <c r="G188" s="287"/>
      <c r="H188" s="287"/>
      <c r="I188" s="287"/>
      <c r="J188" s="287"/>
      <c r="K188" s="342"/>
    </row>
    <row r="189" spans="2:11" x14ac:dyDescent="0.35">
      <c r="B189" s="287"/>
      <c r="C189" s="287"/>
      <c r="D189" s="287"/>
      <c r="E189" s="287"/>
      <c r="F189" s="287"/>
      <c r="G189" s="287"/>
      <c r="H189" s="287"/>
      <c r="I189" s="287"/>
      <c r="J189" s="287"/>
      <c r="K189" s="342"/>
    </row>
    <row r="190" spans="2:11" x14ac:dyDescent="0.35">
      <c r="B190" s="287"/>
      <c r="C190" s="287"/>
      <c r="D190" s="287"/>
      <c r="E190" s="287"/>
      <c r="F190" s="287"/>
      <c r="G190" s="287"/>
      <c r="H190" s="287"/>
      <c r="I190" s="287"/>
      <c r="J190" s="287"/>
      <c r="K190" s="342"/>
    </row>
    <row r="191" spans="2:11" x14ac:dyDescent="0.35">
      <c r="B191" s="287"/>
      <c r="C191" s="287"/>
      <c r="D191" s="287"/>
      <c r="E191" s="287"/>
      <c r="F191" s="287"/>
      <c r="G191" s="287"/>
      <c r="H191" s="287"/>
      <c r="I191" s="287"/>
      <c r="J191" s="287"/>
      <c r="K191" s="342"/>
    </row>
    <row r="192" spans="2:11" x14ac:dyDescent="0.35">
      <c r="B192" s="287"/>
      <c r="C192" s="287"/>
      <c r="D192" s="287"/>
      <c r="E192" s="287"/>
      <c r="F192" s="287"/>
      <c r="G192" s="287"/>
      <c r="H192" s="287"/>
      <c r="I192" s="287"/>
      <c r="J192" s="287"/>
      <c r="K192" s="342"/>
    </row>
    <row r="193" spans="2:11" x14ac:dyDescent="0.35">
      <c r="B193" s="287"/>
      <c r="C193" s="287"/>
      <c r="D193" s="287"/>
      <c r="E193" s="287"/>
      <c r="F193" s="287"/>
      <c r="G193" s="287"/>
      <c r="H193" s="287"/>
      <c r="I193" s="287"/>
      <c r="J193" s="287"/>
      <c r="K193" s="342"/>
    </row>
    <row r="194" spans="2:11" x14ac:dyDescent="0.35">
      <c r="B194" s="287"/>
      <c r="C194" s="287"/>
      <c r="D194" s="287"/>
      <c r="E194" s="287"/>
      <c r="F194" s="287"/>
      <c r="G194" s="287"/>
      <c r="H194" s="287"/>
      <c r="I194" s="287"/>
      <c r="J194" s="287"/>
      <c r="K194" s="342"/>
    </row>
    <row r="195" spans="2:11" x14ac:dyDescent="0.35">
      <c r="B195" s="287"/>
      <c r="C195" s="287"/>
      <c r="D195" s="287"/>
      <c r="E195" s="287"/>
      <c r="F195" s="287"/>
      <c r="G195" s="287"/>
      <c r="H195" s="287"/>
      <c r="I195" s="287"/>
      <c r="J195" s="287"/>
      <c r="K195" s="342"/>
    </row>
    <row r="196" spans="2:11" x14ac:dyDescent="0.35">
      <c r="B196" s="287"/>
      <c r="C196" s="287"/>
      <c r="D196" s="287"/>
      <c r="E196" s="287"/>
      <c r="F196" s="287"/>
      <c r="G196" s="287"/>
      <c r="H196" s="287"/>
      <c r="I196" s="287"/>
      <c r="J196" s="287"/>
      <c r="K196" s="342"/>
    </row>
    <row r="197" spans="2:11" x14ac:dyDescent="0.35">
      <c r="B197" s="287"/>
      <c r="C197" s="287"/>
      <c r="D197" s="287"/>
      <c r="E197" s="287"/>
      <c r="F197" s="287"/>
      <c r="G197" s="287"/>
      <c r="H197" s="287"/>
      <c r="I197" s="287"/>
      <c r="J197" s="287"/>
      <c r="K197" s="342"/>
    </row>
    <row r="198" spans="2:11" x14ac:dyDescent="0.35">
      <c r="B198" s="287"/>
      <c r="C198" s="287"/>
      <c r="D198" s="287"/>
      <c r="E198" s="287"/>
      <c r="F198" s="287"/>
      <c r="G198" s="287"/>
      <c r="H198" s="287"/>
      <c r="I198" s="287"/>
      <c r="J198" s="287"/>
      <c r="K198" s="342"/>
    </row>
    <row r="199" spans="2:11" x14ac:dyDescent="0.35">
      <c r="B199" s="287"/>
      <c r="C199" s="287"/>
      <c r="D199" s="287"/>
      <c r="E199" s="287"/>
      <c r="F199" s="287"/>
      <c r="G199" s="287"/>
      <c r="H199" s="287"/>
      <c r="I199" s="287"/>
      <c r="J199" s="287"/>
      <c r="K199" s="342"/>
    </row>
    <row r="200" spans="2:11" x14ac:dyDescent="0.35">
      <c r="B200" s="287"/>
      <c r="C200" s="287"/>
      <c r="D200" s="287"/>
      <c r="E200" s="287"/>
      <c r="F200" s="287"/>
      <c r="G200" s="287"/>
      <c r="H200" s="287"/>
      <c r="I200" s="287"/>
      <c r="J200" s="287"/>
      <c r="K200" s="342"/>
    </row>
    <row r="201" spans="2:11" x14ac:dyDescent="0.35">
      <c r="B201" s="287"/>
      <c r="C201" s="287"/>
      <c r="D201" s="287"/>
      <c r="E201" s="287"/>
      <c r="F201" s="287"/>
      <c r="G201" s="287"/>
      <c r="H201" s="287"/>
      <c r="I201" s="287"/>
      <c r="J201" s="287"/>
      <c r="K201" s="342"/>
    </row>
    <row r="202" spans="2:11" x14ac:dyDescent="0.35">
      <c r="B202" s="287"/>
      <c r="C202" s="287"/>
      <c r="D202" s="287"/>
      <c r="E202" s="287"/>
      <c r="F202" s="287"/>
      <c r="G202" s="287"/>
      <c r="H202" s="287"/>
      <c r="I202" s="287"/>
      <c r="J202" s="287"/>
      <c r="K202" s="342"/>
    </row>
    <row r="203" spans="2:11" x14ac:dyDescent="0.35">
      <c r="B203" s="287"/>
      <c r="C203" s="287"/>
      <c r="D203" s="287"/>
      <c r="E203" s="287"/>
      <c r="F203" s="287"/>
      <c r="G203" s="287"/>
      <c r="H203" s="287"/>
      <c r="I203" s="287"/>
      <c r="J203" s="287"/>
      <c r="K203" s="342"/>
    </row>
    <row r="204" spans="2:11" x14ac:dyDescent="0.35">
      <c r="B204" s="287"/>
      <c r="C204" s="287"/>
      <c r="D204" s="287"/>
      <c r="E204" s="287"/>
      <c r="F204" s="287"/>
      <c r="G204" s="287"/>
      <c r="H204" s="287"/>
      <c r="I204" s="287"/>
      <c r="J204" s="287"/>
      <c r="K204" s="342"/>
    </row>
    <row r="205" spans="2:11" x14ac:dyDescent="0.35">
      <c r="B205" s="287"/>
      <c r="C205" s="287"/>
      <c r="D205" s="287"/>
      <c r="E205" s="287"/>
      <c r="F205" s="287"/>
      <c r="G205" s="287"/>
      <c r="H205" s="287"/>
      <c r="I205" s="287"/>
      <c r="J205" s="287"/>
      <c r="K205" s="342"/>
    </row>
    <row r="206" spans="2:11" x14ac:dyDescent="0.35">
      <c r="B206" s="287"/>
      <c r="C206" s="287"/>
      <c r="D206" s="287"/>
      <c r="E206" s="287"/>
      <c r="F206" s="287"/>
      <c r="G206" s="287"/>
      <c r="H206" s="287"/>
      <c r="I206" s="287"/>
      <c r="J206" s="287"/>
      <c r="K206" s="342"/>
    </row>
    <row r="207" spans="2:11" x14ac:dyDescent="0.35">
      <c r="B207" s="287"/>
      <c r="C207" s="287"/>
      <c r="D207" s="287"/>
      <c r="E207" s="287"/>
      <c r="F207" s="287"/>
      <c r="G207" s="287"/>
      <c r="H207" s="287"/>
      <c r="I207" s="287"/>
      <c r="J207" s="287"/>
      <c r="K207" s="342"/>
    </row>
    <row r="208" spans="2:11" x14ac:dyDescent="0.35">
      <c r="B208" s="287"/>
      <c r="C208" s="287"/>
      <c r="D208" s="287"/>
      <c r="E208" s="287"/>
      <c r="F208" s="287"/>
      <c r="G208" s="287"/>
      <c r="H208" s="287"/>
      <c r="I208" s="287"/>
      <c r="J208" s="287"/>
      <c r="K208" s="342"/>
    </row>
    <row r="209" spans="2:11" x14ac:dyDescent="0.35">
      <c r="B209" s="287"/>
      <c r="C209" s="287"/>
      <c r="D209" s="287"/>
      <c r="E209" s="287"/>
      <c r="F209" s="287"/>
      <c r="G209" s="287"/>
      <c r="H209" s="287"/>
      <c r="I209" s="287"/>
      <c r="J209" s="287"/>
      <c r="K209" s="342"/>
    </row>
    <row r="210" spans="2:11" x14ac:dyDescent="0.35">
      <c r="B210" s="287"/>
      <c r="C210" s="287"/>
      <c r="D210" s="287"/>
      <c r="E210" s="287"/>
      <c r="F210" s="287"/>
      <c r="G210" s="287"/>
      <c r="H210" s="287"/>
      <c r="I210" s="287"/>
      <c r="J210" s="287"/>
      <c r="K210" s="342"/>
    </row>
    <row r="211" spans="2:11" x14ac:dyDescent="0.35">
      <c r="B211" s="287"/>
      <c r="C211" s="287"/>
      <c r="D211" s="287"/>
      <c r="E211" s="287"/>
      <c r="F211" s="287"/>
      <c r="G211" s="287"/>
      <c r="H211" s="287"/>
      <c r="I211" s="287"/>
      <c r="J211" s="287"/>
      <c r="K211" s="342"/>
    </row>
    <row r="212" spans="2:11" x14ac:dyDescent="0.35">
      <c r="B212" s="287"/>
      <c r="C212" s="287"/>
      <c r="D212" s="287"/>
      <c r="E212" s="287"/>
      <c r="F212" s="287"/>
      <c r="G212" s="287"/>
      <c r="H212" s="287"/>
      <c r="I212" s="287"/>
      <c r="J212" s="287"/>
      <c r="K212" s="342"/>
    </row>
    <row r="213" spans="2:11" x14ac:dyDescent="0.35">
      <c r="B213" s="287"/>
      <c r="C213" s="287"/>
      <c r="D213" s="287"/>
      <c r="E213" s="287"/>
      <c r="F213" s="287"/>
      <c r="G213" s="287"/>
      <c r="H213" s="287"/>
      <c r="I213" s="287"/>
      <c r="J213" s="287"/>
      <c r="K213" s="342"/>
    </row>
    <row r="214" spans="2:11" x14ac:dyDescent="0.35">
      <c r="B214" s="287"/>
      <c r="C214" s="287"/>
      <c r="D214" s="287"/>
      <c r="E214" s="287"/>
      <c r="F214" s="287"/>
      <c r="G214" s="287"/>
      <c r="H214" s="287"/>
      <c r="I214" s="287"/>
      <c r="J214" s="287"/>
      <c r="K214" s="342"/>
    </row>
    <row r="215" spans="2:11" x14ac:dyDescent="0.35">
      <c r="B215" s="287"/>
      <c r="C215" s="287"/>
      <c r="D215" s="287"/>
      <c r="E215" s="287"/>
      <c r="F215" s="287"/>
      <c r="G215" s="287"/>
      <c r="H215" s="287"/>
      <c r="I215" s="287"/>
      <c r="J215" s="287"/>
      <c r="K215" s="342"/>
    </row>
    <row r="216" spans="2:11" x14ac:dyDescent="0.35">
      <c r="B216" s="287"/>
      <c r="C216" s="287"/>
      <c r="D216" s="287"/>
      <c r="E216" s="287"/>
      <c r="F216" s="287"/>
      <c r="G216" s="287"/>
      <c r="H216" s="287"/>
      <c r="I216" s="287"/>
      <c r="J216" s="287"/>
      <c r="K216" s="342"/>
    </row>
    <row r="217" spans="2:11" x14ac:dyDescent="0.35">
      <c r="B217" s="287"/>
      <c r="C217" s="287"/>
      <c r="D217" s="287"/>
      <c r="E217" s="287"/>
      <c r="F217" s="287"/>
      <c r="G217" s="287"/>
      <c r="H217" s="287"/>
      <c r="I217" s="287"/>
      <c r="J217" s="287"/>
      <c r="K217" s="342"/>
    </row>
    <row r="218" spans="2:11" x14ac:dyDescent="0.35">
      <c r="B218" s="287"/>
      <c r="C218" s="287"/>
      <c r="D218" s="287"/>
      <c r="E218" s="287"/>
      <c r="F218" s="287"/>
      <c r="G218" s="287"/>
      <c r="H218" s="287"/>
      <c r="I218" s="287"/>
      <c r="J218" s="287"/>
      <c r="K218" s="342"/>
    </row>
    <row r="219" spans="2:11" x14ac:dyDescent="0.35">
      <c r="B219" s="287"/>
      <c r="C219" s="287"/>
      <c r="D219" s="287"/>
      <c r="E219" s="287"/>
      <c r="F219" s="287"/>
      <c r="G219" s="287"/>
      <c r="H219" s="287"/>
      <c r="I219" s="287"/>
      <c r="J219" s="287"/>
      <c r="K219" s="342"/>
    </row>
    <row r="220" spans="2:11" x14ac:dyDescent="0.35">
      <c r="B220" s="287"/>
      <c r="C220" s="287"/>
      <c r="D220" s="287"/>
      <c r="E220" s="287"/>
      <c r="F220" s="287"/>
      <c r="G220" s="287"/>
      <c r="H220" s="287"/>
      <c r="I220" s="287"/>
      <c r="J220" s="287"/>
      <c r="K220" s="342"/>
    </row>
    <row r="221" spans="2:11" x14ac:dyDescent="0.35">
      <c r="B221" s="287"/>
      <c r="C221" s="287"/>
      <c r="D221" s="287"/>
      <c r="E221" s="287"/>
      <c r="F221" s="287"/>
      <c r="G221" s="287"/>
      <c r="H221" s="287"/>
      <c r="I221" s="287"/>
      <c r="J221" s="287"/>
      <c r="K221" s="342"/>
    </row>
    <row r="222" spans="2:11" x14ac:dyDescent="0.35">
      <c r="B222" s="287"/>
      <c r="C222" s="287"/>
      <c r="D222" s="287"/>
      <c r="E222" s="287"/>
      <c r="F222" s="287"/>
      <c r="G222" s="287"/>
      <c r="H222" s="287"/>
      <c r="I222" s="287"/>
      <c r="J222" s="287"/>
      <c r="K222" s="342"/>
    </row>
    <row r="223" spans="2:11" x14ac:dyDescent="0.35">
      <c r="B223" s="287"/>
      <c r="C223" s="287"/>
      <c r="D223" s="287"/>
      <c r="E223" s="287"/>
      <c r="F223" s="287"/>
      <c r="G223" s="287"/>
      <c r="H223" s="287"/>
      <c r="I223" s="287"/>
      <c r="J223" s="287"/>
      <c r="K223" s="342"/>
    </row>
    <row r="224" spans="2:11" x14ac:dyDescent="0.35">
      <c r="B224" s="287"/>
      <c r="C224" s="287"/>
      <c r="D224" s="287"/>
      <c r="E224" s="287"/>
      <c r="F224" s="287"/>
      <c r="G224" s="287"/>
      <c r="H224" s="287"/>
      <c r="I224" s="287"/>
      <c r="J224" s="287"/>
      <c r="K224" s="342"/>
    </row>
    <row r="225" spans="2:11" x14ac:dyDescent="0.35">
      <c r="B225" s="287"/>
      <c r="C225" s="287"/>
      <c r="D225" s="287"/>
      <c r="E225" s="287"/>
      <c r="F225" s="287"/>
      <c r="G225" s="287"/>
      <c r="H225" s="287"/>
      <c r="I225" s="287"/>
      <c r="J225" s="287"/>
      <c r="K225" s="342"/>
    </row>
    <row r="226" spans="2:11" x14ac:dyDescent="0.35">
      <c r="B226" s="287"/>
      <c r="C226" s="287"/>
      <c r="D226" s="287"/>
      <c r="E226" s="287"/>
      <c r="F226" s="287"/>
      <c r="G226" s="287"/>
      <c r="H226" s="287"/>
      <c r="I226" s="287"/>
      <c r="J226" s="287"/>
      <c r="K226" s="342"/>
    </row>
    <row r="227" spans="2:11" x14ac:dyDescent="0.35">
      <c r="B227" s="287"/>
      <c r="C227" s="287"/>
      <c r="D227" s="287"/>
      <c r="E227" s="287"/>
      <c r="F227" s="287"/>
      <c r="G227" s="287"/>
      <c r="H227" s="287"/>
      <c r="I227" s="287"/>
      <c r="J227" s="287"/>
      <c r="K227" s="342"/>
    </row>
    <row r="228" spans="2:11" x14ac:dyDescent="0.35">
      <c r="B228" s="287"/>
      <c r="C228" s="287"/>
      <c r="D228" s="287"/>
      <c r="E228" s="287"/>
      <c r="F228" s="287"/>
      <c r="G228" s="287"/>
      <c r="H228" s="287"/>
      <c r="I228" s="287"/>
      <c r="J228" s="287"/>
      <c r="K228" s="342"/>
    </row>
    <row r="229" spans="2:11" x14ac:dyDescent="0.35">
      <c r="B229" s="287"/>
      <c r="C229" s="287"/>
      <c r="D229" s="287"/>
      <c r="E229" s="287"/>
      <c r="F229" s="287"/>
      <c r="G229" s="287"/>
      <c r="H229" s="287"/>
      <c r="I229" s="287"/>
      <c r="J229" s="287"/>
      <c r="K229" s="342"/>
    </row>
    <row r="230" spans="2:11" x14ac:dyDescent="0.35">
      <c r="B230" s="287"/>
      <c r="C230" s="287"/>
      <c r="D230" s="287"/>
      <c r="E230" s="287"/>
      <c r="F230" s="287"/>
      <c r="G230" s="287"/>
      <c r="H230" s="287"/>
      <c r="I230" s="287"/>
      <c r="J230" s="287"/>
      <c r="K230" s="342"/>
    </row>
    <row r="231" spans="2:11" x14ac:dyDescent="0.35">
      <c r="B231" s="287"/>
      <c r="C231" s="287"/>
      <c r="D231" s="287"/>
      <c r="E231" s="287"/>
      <c r="F231" s="287"/>
      <c r="G231" s="287"/>
      <c r="H231" s="287"/>
      <c r="I231" s="287"/>
      <c r="J231" s="287"/>
      <c r="K231" s="342"/>
    </row>
    <row r="232" spans="2:11" x14ac:dyDescent="0.35">
      <c r="B232" s="287"/>
      <c r="C232" s="287"/>
      <c r="D232" s="287"/>
      <c r="E232" s="287"/>
      <c r="F232" s="287"/>
      <c r="G232" s="287"/>
      <c r="H232" s="287"/>
      <c r="I232" s="287"/>
      <c r="J232" s="287"/>
      <c r="K232" s="342"/>
    </row>
    <row r="233" spans="2:11" x14ac:dyDescent="0.35">
      <c r="B233" s="287"/>
      <c r="C233" s="287"/>
      <c r="D233" s="287"/>
      <c r="E233" s="287"/>
      <c r="F233" s="287"/>
      <c r="G233" s="287"/>
      <c r="H233" s="287"/>
      <c r="I233" s="287"/>
      <c r="J233" s="287"/>
      <c r="K233" s="342"/>
    </row>
    <row r="234" spans="2:11" x14ac:dyDescent="0.35">
      <c r="B234" s="287"/>
      <c r="C234" s="287"/>
      <c r="D234" s="287"/>
      <c r="E234" s="287"/>
      <c r="F234" s="287"/>
      <c r="G234" s="287"/>
      <c r="H234" s="287"/>
      <c r="I234" s="287"/>
      <c r="J234" s="287"/>
      <c r="K234" s="342"/>
    </row>
    <row r="235" spans="2:11" x14ac:dyDescent="0.35">
      <c r="B235" s="287"/>
      <c r="C235" s="287"/>
      <c r="D235" s="287"/>
      <c r="E235" s="287"/>
      <c r="F235" s="287"/>
      <c r="G235" s="287"/>
      <c r="H235" s="287"/>
      <c r="I235" s="287"/>
      <c r="J235" s="287"/>
      <c r="K235" s="342"/>
    </row>
    <row r="236" spans="2:11" x14ac:dyDescent="0.35">
      <c r="B236" s="287"/>
      <c r="C236" s="287"/>
      <c r="D236" s="287"/>
      <c r="E236" s="287"/>
      <c r="F236" s="287"/>
      <c r="G236" s="287"/>
      <c r="H236" s="287"/>
      <c r="I236" s="287"/>
      <c r="J236" s="287"/>
      <c r="K236" s="342"/>
    </row>
    <row r="237" spans="2:11" x14ac:dyDescent="0.35">
      <c r="B237" s="287"/>
      <c r="C237" s="287"/>
      <c r="D237" s="287"/>
      <c r="E237" s="287"/>
      <c r="F237" s="287"/>
      <c r="G237" s="287"/>
      <c r="H237" s="287"/>
      <c r="I237" s="287"/>
      <c r="J237" s="287"/>
      <c r="K237" s="342"/>
    </row>
    <row r="238" spans="2:11" x14ac:dyDescent="0.35">
      <c r="B238" s="287"/>
      <c r="C238" s="287"/>
      <c r="D238" s="287"/>
      <c r="E238" s="287"/>
      <c r="F238" s="287"/>
      <c r="G238" s="287"/>
      <c r="H238" s="287"/>
      <c r="I238" s="287"/>
      <c r="J238" s="287"/>
      <c r="K238" s="342"/>
    </row>
    <row r="239" spans="2:11" x14ac:dyDescent="0.35">
      <c r="B239" s="287"/>
      <c r="C239" s="287"/>
      <c r="D239" s="287"/>
      <c r="E239" s="287"/>
      <c r="F239" s="287"/>
      <c r="G239" s="287"/>
      <c r="H239" s="287"/>
      <c r="I239" s="287"/>
      <c r="J239" s="287"/>
      <c r="K239" s="342"/>
    </row>
    <row r="240" spans="2:11" x14ac:dyDescent="0.35">
      <c r="B240" s="287"/>
      <c r="C240" s="287"/>
      <c r="D240" s="287"/>
      <c r="E240" s="287"/>
      <c r="F240" s="287"/>
      <c r="G240" s="287"/>
      <c r="H240" s="287"/>
      <c r="I240" s="287"/>
      <c r="J240" s="287"/>
      <c r="K240" s="342"/>
    </row>
    <row r="241" spans="2:11" x14ac:dyDescent="0.35">
      <c r="B241" s="287"/>
      <c r="C241" s="287"/>
      <c r="D241" s="287"/>
      <c r="E241" s="287"/>
      <c r="F241" s="287"/>
      <c r="G241" s="287"/>
      <c r="H241" s="287"/>
      <c r="I241" s="287"/>
      <c r="J241" s="287"/>
      <c r="K241" s="342"/>
    </row>
    <row r="242" spans="2:11" x14ac:dyDescent="0.35">
      <c r="B242" s="287"/>
      <c r="C242" s="287"/>
      <c r="D242" s="287"/>
      <c r="E242" s="287"/>
      <c r="F242" s="287"/>
      <c r="G242" s="287"/>
      <c r="H242" s="287"/>
      <c r="I242" s="287"/>
      <c r="J242" s="287"/>
      <c r="K242" s="342"/>
    </row>
    <row r="243" spans="2:11" x14ac:dyDescent="0.35">
      <c r="B243" s="287"/>
      <c r="C243" s="287"/>
      <c r="D243" s="287"/>
      <c r="E243" s="287"/>
      <c r="F243" s="287"/>
      <c r="G243" s="287"/>
      <c r="H243" s="287"/>
      <c r="I243" s="287"/>
      <c r="J243" s="287"/>
      <c r="K243" s="342"/>
    </row>
    <row r="244" spans="2:11" x14ac:dyDescent="0.35">
      <c r="B244" s="287"/>
      <c r="C244" s="287"/>
      <c r="D244" s="287"/>
      <c r="E244" s="287"/>
      <c r="F244" s="287"/>
      <c r="G244" s="287"/>
      <c r="H244" s="287"/>
      <c r="I244" s="287"/>
      <c r="J244" s="287"/>
      <c r="K244" s="342"/>
    </row>
    <row r="245" spans="2:11" x14ac:dyDescent="0.35">
      <c r="B245" s="287"/>
      <c r="C245" s="287"/>
      <c r="D245" s="287"/>
      <c r="E245" s="287"/>
      <c r="F245" s="287"/>
      <c r="G245" s="287"/>
      <c r="H245" s="287"/>
      <c r="I245" s="287"/>
      <c r="J245" s="287"/>
      <c r="K245" s="342"/>
    </row>
    <row r="246" spans="2:11" x14ac:dyDescent="0.35">
      <c r="B246" s="287"/>
      <c r="C246" s="287"/>
      <c r="D246" s="287"/>
      <c r="E246" s="287"/>
      <c r="F246" s="287"/>
      <c r="G246" s="287"/>
      <c r="H246" s="287"/>
      <c r="I246" s="287"/>
      <c r="J246" s="287"/>
      <c r="K246" s="342"/>
    </row>
    <row r="247" spans="2:11" x14ac:dyDescent="0.35">
      <c r="B247" s="287"/>
      <c r="C247" s="287"/>
      <c r="D247" s="287"/>
      <c r="E247" s="287"/>
      <c r="F247" s="287"/>
      <c r="G247" s="287"/>
      <c r="H247" s="287"/>
      <c r="I247" s="287"/>
      <c r="J247" s="287"/>
      <c r="K247" s="342"/>
    </row>
    <row r="248" spans="2:11" x14ac:dyDescent="0.35">
      <c r="B248" s="287"/>
      <c r="C248" s="287"/>
      <c r="D248" s="287"/>
      <c r="E248" s="287"/>
      <c r="F248" s="287"/>
      <c r="G248" s="287"/>
      <c r="H248" s="287"/>
      <c r="I248" s="287"/>
      <c r="J248" s="287"/>
      <c r="K248" s="342"/>
    </row>
    <row r="249" spans="2:11" x14ac:dyDescent="0.35">
      <c r="B249" s="287"/>
      <c r="C249" s="287"/>
      <c r="D249" s="287"/>
      <c r="E249" s="287"/>
      <c r="F249" s="287"/>
      <c r="G249" s="287"/>
      <c r="H249" s="287"/>
      <c r="I249" s="287"/>
      <c r="J249" s="287"/>
      <c r="K249" s="342"/>
    </row>
    <row r="250" spans="2:11" x14ac:dyDescent="0.35">
      <c r="B250" s="287"/>
      <c r="C250" s="287"/>
      <c r="D250" s="287"/>
      <c r="E250" s="287"/>
      <c r="F250" s="287"/>
      <c r="G250" s="287"/>
      <c r="H250" s="287"/>
      <c r="I250" s="287"/>
      <c r="J250" s="287"/>
      <c r="K250" s="342"/>
    </row>
    <row r="251" spans="2:11" x14ac:dyDescent="0.35">
      <c r="B251" s="287"/>
      <c r="C251" s="287"/>
      <c r="D251" s="287"/>
      <c r="E251" s="287"/>
      <c r="F251" s="287"/>
      <c r="G251" s="287"/>
      <c r="H251" s="287"/>
      <c r="I251" s="287"/>
      <c r="J251" s="287"/>
      <c r="K251" s="342"/>
    </row>
    <row r="252" spans="2:11" x14ac:dyDescent="0.35">
      <c r="B252" s="287"/>
      <c r="C252" s="287"/>
      <c r="D252" s="287"/>
      <c r="E252" s="287"/>
      <c r="F252" s="287"/>
      <c r="G252" s="287"/>
      <c r="H252" s="287"/>
      <c r="I252" s="287"/>
      <c r="J252" s="287"/>
      <c r="K252" s="342"/>
    </row>
    <row r="253" spans="2:11" x14ac:dyDescent="0.35">
      <c r="B253" s="287"/>
      <c r="C253" s="287"/>
      <c r="D253" s="287"/>
      <c r="E253" s="287"/>
      <c r="F253" s="287"/>
      <c r="G253" s="287"/>
      <c r="H253" s="287"/>
      <c r="I253" s="287"/>
      <c r="J253" s="287"/>
      <c r="K253" s="342"/>
    </row>
    <row r="254" spans="2:11" x14ac:dyDescent="0.35">
      <c r="B254" s="287"/>
      <c r="C254" s="287"/>
      <c r="D254" s="287"/>
      <c r="E254" s="287"/>
      <c r="F254" s="287"/>
      <c r="G254" s="287"/>
      <c r="H254" s="287"/>
      <c r="I254" s="287"/>
      <c r="J254" s="287"/>
      <c r="K254" s="342"/>
    </row>
    <row r="255" spans="2:11" x14ac:dyDescent="0.35">
      <c r="B255" s="287"/>
      <c r="C255" s="287"/>
      <c r="D255" s="287"/>
      <c r="E255" s="287"/>
      <c r="F255" s="287"/>
      <c r="G255" s="287"/>
      <c r="H255" s="287"/>
      <c r="I255" s="287"/>
      <c r="J255" s="287"/>
      <c r="K255" s="342"/>
    </row>
    <row r="256" spans="2:11" x14ac:dyDescent="0.35">
      <c r="B256" s="287"/>
      <c r="C256" s="287"/>
      <c r="D256" s="287"/>
      <c r="E256" s="287"/>
      <c r="F256" s="287"/>
      <c r="G256" s="287"/>
      <c r="H256" s="287"/>
      <c r="I256" s="287"/>
      <c r="J256" s="287"/>
      <c r="K256" s="342"/>
    </row>
    <row r="257" spans="2:11" x14ac:dyDescent="0.35">
      <c r="B257" s="287"/>
      <c r="C257" s="287"/>
      <c r="D257" s="287"/>
      <c r="E257" s="287"/>
      <c r="F257" s="287"/>
      <c r="G257" s="287"/>
      <c r="H257" s="287"/>
      <c r="I257" s="287"/>
      <c r="J257" s="287"/>
      <c r="K257" s="342"/>
    </row>
    <row r="258" spans="2:11" x14ac:dyDescent="0.35">
      <c r="B258" s="287"/>
      <c r="C258" s="287"/>
      <c r="D258" s="287"/>
      <c r="E258" s="287"/>
      <c r="F258" s="287"/>
      <c r="G258" s="287"/>
      <c r="H258" s="287"/>
      <c r="I258" s="287"/>
      <c r="J258" s="287"/>
      <c r="K258" s="342"/>
    </row>
    <row r="259" spans="2:11" x14ac:dyDescent="0.35">
      <c r="B259" s="287"/>
      <c r="C259" s="287"/>
      <c r="D259" s="287"/>
      <c r="E259" s="287"/>
      <c r="F259" s="287"/>
      <c r="G259" s="287"/>
      <c r="H259" s="287"/>
      <c r="I259" s="287"/>
      <c r="J259" s="287"/>
      <c r="K259" s="342"/>
    </row>
    <row r="260" spans="2:11" x14ac:dyDescent="0.35">
      <c r="B260" s="287"/>
      <c r="C260" s="287"/>
      <c r="D260" s="287"/>
      <c r="E260" s="287"/>
      <c r="F260" s="287"/>
      <c r="G260" s="287"/>
      <c r="H260" s="287"/>
      <c r="I260" s="287"/>
      <c r="J260" s="287"/>
      <c r="K260" s="342"/>
    </row>
    <row r="261" spans="2:11" x14ac:dyDescent="0.35">
      <c r="B261" s="287"/>
      <c r="C261" s="287"/>
      <c r="D261" s="287"/>
      <c r="E261" s="287"/>
      <c r="F261" s="287"/>
      <c r="G261" s="287"/>
      <c r="H261" s="287"/>
      <c r="I261" s="287"/>
      <c r="J261" s="287"/>
      <c r="K261" s="342"/>
    </row>
    <row r="262" spans="2:11" x14ac:dyDescent="0.35">
      <c r="B262" s="287"/>
      <c r="C262" s="287"/>
      <c r="D262" s="287"/>
      <c r="E262" s="287"/>
      <c r="F262" s="287"/>
      <c r="G262" s="287"/>
      <c r="H262" s="287"/>
      <c r="I262" s="287"/>
      <c r="J262" s="287"/>
      <c r="K262" s="342"/>
    </row>
    <row r="263" spans="2:11" x14ac:dyDescent="0.35">
      <c r="B263" s="287"/>
      <c r="C263" s="287"/>
      <c r="D263" s="287"/>
      <c r="E263" s="287"/>
      <c r="F263" s="287"/>
      <c r="G263" s="287"/>
      <c r="H263" s="287"/>
      <c r="I263" s="287"/>
      <c r="J263" s="287"/>
      <c r="K263" s="342"/>
    </row>
    <row r="264" spans="2:11" x14ac:dyDescent="0.35">
      <c r="B264" s="287"/>
      <c r="C264" s="287"/>
      <c r="D264" s="287"/>
      <c r="E264" s="287"/>
      <c r="F264" s="287"/>
      <c r="G264" s="287"/>
      <c r="H264" s="287"/>
      <c r="I264" s="287"/>
      <c r="J264" s="287"/>
      <c r="K264" s="342"/>
    </row>
    <row r="265" spans="2:11" x14ac:dyDescent="0.35">
      <c r="B265" s="287"/>
      <c r="C265" s="287"/>
      <c r="D265" s="287"/>
      <c r="E265" s="287"/>
      <c r="F265" s="287"/>
      <c r="G265" s="287"/>
      <c r="H265" s="287"/>
      <c r="I265" s="287"/>
      <c r="J265" s="287"/>
      <c r="K265" s="342"/>
    </row>
    <row r="266" spans="2:11" x14ac:dyDescent="0.35">
      <c r="B266" s="287"/>
      <c r="C266" s="287"/>
      <c r="D266" s="287"/>
      <c r="E266" s="287"/>
      <c r="F266" s="287"/>
      <c r="G266" s="287"/>
      <c r="H266" s="287"/>
      <c r="I266" s="287"/>
      <c r="J266" s="287"/>
      <c r="K266" s="342"/>
    </row>
    <row r="267" spans="2:11" x14ac:dyDescent="0.35">
      <c r="B267" s="287"/>
      <c r="C267" s="287"/>
      <c r="D267" s="287"/>
      <c r="E267" s="287"/>
      <c r="F267" s="287"/>
      <c r="G267" s="287"/>
      <c r="H267" s="287"/>
      <c r="I267" s="287"/>
      <c r="J267" s="287"/>
      <c r="K267" s="342"/>
    </row>
    <row r="268" spans="2:11" x14ac:dyDescent="0.35">
      <c r="B268" s="287"/>
      <c r="C268" s="287"/>
      <c r="D268" s="287"/>
      <c r="E268" s="287"/>
      <c r="F268" s="287"/>
      <c r="G268" s="287"/>
      <c r="H268" s="287"/>
      <c r="I268" s="287"/>
      <c r="J268" s="287"/>
      <c r="K268" s="342"/>
    </row>
    <row r="269" spans="2:11" x14ac:dyDescent="0.35">
      <c r="B269" s="287"/>
      <c r="C269" s="287"/>
      <c r="D269" s="287"/>
      <c r="E269" s="287"/>
      <c r="F269" s="287"/>
      <c r="G269" s="287"/>
      <c r="H269" s="287"/>
      <c r="I269" s="287"/>
      <c r="J269" s="287"/>
      <c r="K269" s="342"/>
    </row>
    <row r="270" spans="2:11" x14ac:dyDescent="0.35">
      <c r="B270" s="287"/>
      <c r="C270" s="287"/>
      <c r="D270" s="287"/>
      <c r="E270" s="287"/>
      <c r="F270" s="287"/>
      <c r="G270" s="287"/>
      <c r="H270" s="287"/>
      <c r="I270" s="287"/>
      <c r="J270" s="287"/>
      <c r="K270" s="342"/>
    </row>
    <row r="271" spans="2:11" x14ac:dyDescent="0.35">
      <c r="B271" s="287"/>
      <c r="C271" s="287"/>
      <c r="D271" s="287"/>
      <c r="E271" s="287"/>
      <c r="F271" s="287"/>
      <c r="G271" s="287"/>
      <c r="H271" s="287"/>
      <c r="I271" s="287"/>
      <c r="J271" s="287"/>
      <c r="K271" s="342"/>
    </row>
    <row r="272" spans="2:11" x14ac:dyDescent="0.35">
      <c r="B272" s="287"/>
      <c r="C272" s="287"/>
      <c r="D272" s="287"/>
      <c r="E272" s="287"/>
      <c r="F272" s="287"/>
      <c r="G272" s="287"/>
      <c r="H272" s="287"/>
      <c r="I272" s="287"/>
      <c r="J272" s="287"/>
      <c r="K272" s="342"/>
    </row>
    <row r="273" spans="2:11" x14ac:dyDescent="0.35">
      <c r="B273" s="287"/>
      <c r="C273" s="287"/>
      <c r="D273" s="287"/>
      <c r="E273" s="287"/>
      <c r="F273" s="287"/>
      <c r="G273" s="287"/>
      <c r="H273" s="287"/>
      <c r="I273" s="287"/>
      <c r="J273" s="287"/>
      <c r="K273" s="342"/>
    </row>
    <row r="274" spans="2:11" x14ac:dyDescent="0.35">
      <c r="B274" s="287"/>
      <c r="C274" s="287"/>
      <c r="D274" s="287"/>
      <c r="E274" s="287"/>
      <c r="F274" s="287"/>
      <c r="G274" s="287"/>
      <c r="H274" s="287"/>
      <c r="I274" s="287"/>
      <c r="J274" s="287"/>
      <c r="K274" s="342"/>
    </row>
    <row r="275" spans="2:11" x14ac:dyDescent="0.35">
      <c r="B275" s="287"/>
      <c r="C275" s="287"/>
      <c r="D275" s="287"/>
      <c r="E275" s="287"/>
      <c r="F275" s="287"/>
      <c r="G275" s="287"/>
      <c r="H275" s="287"/>
      <c r="I275" s="287"/>
      <c r="J275" s="287"/>
      <c r="K275" s="342"/>
    </row>
    <row r="276" spans="2:11" x14ac:dyDescent="0.35">
      <c r="B276" s="287"/>
      <c r="C276" s="287"/>
      <c r="D276" s="287"/>
      <c r="E276" s="287"/>
      <c r="F276" s="287"/>
      <c r="G276" s="287"/>
      <c r="H276" s="287"/>
      <c r="I276" s="287"/>
      <c r="J276" s="287"/>
      <c r="K276" s="342"/>
    </row>
    <row r="277" spans="2:11" x14ac:dyDescent="0.35">
      <c r="B277" s="287"/>
      <c r="C277" s="287"/>
      <c r="D277" s="287"/>
      <c r="E277" s="287"/>
      <c r="F277" s="287"/>
      <c r="G277" s="287"/>
      <c r="H277" s="287"/>
      <c r="I277" s="287"/>
      <c r="J277" s="287"/>
      <c r="K277" s="342"/>
    </row>
    <row r="278" spans="2:11" x14ac:dyDescent="0.35">
      <c r="B278" s="287"/>
      <c r="C278" s="287"/>
      <c r="D278" s="287"/>
      <c r="E278" s="287"/>
      <c r="F278" s="287"/>
      <c r="G278" s="287"/>
      <c r="H278" s="287"/>
      <c r="I278" s="287"/>
      <c r="J278" s="287"/>
      <c r="K278" s="342"/>
    </row>
    <row r="279" spans="2:11" x14ac:dyDescent="0.35">
      <c r="B279" s="287"/>
      <c r="C279" s="287"/>
      <c r="D279" s="287"/>
      <c r="E279" s="287"/>
      <c r="F279" s="287"/>
      <c r="G279" s="287"/>
      <c r="H279" s="287"/>
      <c r="I279" s="287"/>
      <c r="J279" s="287"/>
      <c r="K279" s="342"/>
    </row>
    <row r="280" spans="2:11" x14ac:dyDescent="0.35">
      <c r="B280" s="287"/>
      <c r="C280" s="287"/>
      <c r="D280" s="287"/>
      <c r="E280" s="287"/>
      <c r="F280" s="287"/>
      <c r="G280" s="287"/>
      <c r="H280" s="287"/>
      <c r="I280" s="287"/>
      <c r="J280" s="287"/>
      <c r="K280" s="342"/>
    </row>
    <row r="281" spans="2:11" x14ac:dyDescent="0.35">
      <c r="B281" s="287"/>
      <c r="C281" s="287"/>
      <c r="D281" s="287"/>
      <c r="E281" s="287"/>
      <c r="F281" s="287"/>
      <c r="G281" s="287"/>
      <c r="H281" s="287"/>
      <c r="I281" s="287"/>
      <c r="J281" s="287"/>
      <c r="K281" s="342"/>
    </row>
    <row r="282" spans="2:11" x14ac:dyDescent="0.35">
      <c r="B282" s="287"/>
      <c r="C282" s="287"/>
      <c r="D282" s="287"/>
      <c r="E282" s="287"/>
      <c r="F282" s="287"/>
      <c r="G282" s="287"/>
      <c r="H282" s="287"/>
      <c r="I282" s="287"/>
      <c r="J282" s="287"/>
      <c r="K282" s="342"/>
    </row>
    <row r="283" spans="2:11" x14ac:dyDescent="0.35">
      <c r="B283" s="287"/>
      <c r="C283" s="287"/>
      <c r="D283" s="287"/>
      <c r="E283" s="287"/>
      <c r="F283" s="287"/>
      <c r="G283" s="287"/>
      <c r="H283" s="287"/>
      <c r="I283" s="287"/>
      <c r="J283" s="287"/>
      <c r="K283" s="342"/>
    </row>
    <row r="284" spans="2:11" x14ac:dyDescent="0.35">
      <c r="B284" s="287"/>
      <c r="C284" s="287"/>
      <c r="D284" s="287"/>
      <c r="E284" s="287"/>
      <c r="F284" s="287"/>
      <c r="G284" s="287"/>
      <c r="H284" s="287"/>
      <c r="I284" s="287"/>
      <c r="J284" s="287"/>
      <c r="K284" s="342"/>
    </row>
    <row r="285" spans="2:11" x14ac:dyDescent="0.35">
      <c r="B285" s="287"/>
      <c r="C285" s="287"/>
      <c r="D285" s="287"/>
      <c r="E285" s="287"/>
      <c r="F285" s="287"/>
      <c r="G285" s="287"/>
      <c r="H285" s="287"/>
      <c r="I285" s="287"/>
      <c r="J285" s="287"/>
      <c r="K285" s="342"/>
    </row>
    <row r="286" spans="2:11" x14ac:dyDescent="0.35">
      <c r="B286" s="287"/>
      <c r="C286" s="287"/>
      <c r="D286" s="287"/>
      <c r="E286" s="287"/>
      <c r="F286" s="287"/>
      <c r="G286" s="287"/>
      <c r="H286" s="287"/>
      <c r="I286" s="287"/>
      <c r="J286" s="287"/>
      <c r="K286" s="342"/>
    </row>
    <row r="287" spans="2:11" x14ac:dyDescent="0.35">
      <c r="B287" s="287"/>
      <c r="C287" s="287"/>
      <c r="D287" s="287"/>
      <c r="E287" s="287"/>
      <c r="F287" s="287"/>
      <c r="G287" s="287"/>
      <c r="H287" s="287"/>
      <c r="I287" s="287"/>
      <c r="J287" s="287"/>
      <c r="K287" s="342"/>
    </row>
    <row r="288" spans="2:11" x14ac:dyDescent="0.35">
      <c r="B288" s="287"/>
      <c r="C288" s="287"/>
      <c r="D288" s="287"/>
      <c r="E288" s="287"/>
      <c r="F288" s="287"/>
      <c r="G288" s="287"/>
      <c r="H288" s="287"/>
      <c r="I288" s="287"/>
      <c r="J288" s="287"/>
      <c r="K288" s="342"/>
    </row>
    <row r="289" spans="2:11" x14ac:dyDescent="0.35">
      <c r="B289" s="287"/>
      <c r="C289" s="287"/>
      <c r="D289" s="287"/>
      <c r="E289" s="287"/>
      <c r="F289" s="287"/>
      <c r="G289" s="287"/>
      <c r="H289" s="287"/>
      <c r="I289" s="287"/>
      <c r="J289" s="287"/>
      <c r="K289" s="342"/>
    </row>
    <row r="290" spans="2:11" x14ac:dyDescent="0.35">
      <c r="B290" s="287"/>
      <c r="C290" s="287"/>
      <c r="D290" s="287"/>
      <c r="E290" s="287"/>
      <c r="F290" s="287"/>
      <c r="G290" s="287"/>
      <c r="H290" s="287"/>
      <c r="I290" s="287"/>
      <c r="J290" s="287"/>
      <c r="K290" s="342"/>
    </row>
    <row r="291" spans="2:11" x14ac:dyDescent="0.35">
      <c r="B291" s="287"/>
      <c r="C291" s="287"/>
      <c r="D291" s="287"/>
      <c r="E291" s="287"/>
      <c r="F291" s="287"/>
      <c r="G291" s="287"/>
      <c r="H291" s="287"/>
      <c r="I291" s="287"/>
      <c r="J291" s="287"/>
      <c r="K291" s="342"/>
    </row>
    <row r="292" spans="2:11" x14ac:dyDescent="0.35">
      <c r="B292" s="287"/>
      <c r="C292" s="287"/>
      <c r="D292" s="287"/>
      <c r="E292" s="287"/>
      <c r="F292" s="287"/>
      <c r="G292" s="287"/>
      <c r="H292" s="287"/>
      <c r="I292" s="287"/>
      <c r="J292" s="287"/>
      <c r="K292" s="342"/>
    </row>
    <row r="293" spans="2:11" x14ac:dyDescent="0.35">
      <c r="B293" s="287"/>
      <c r="C293" s="287"/>
      <c r="D293" s="287"/>
      <c r="E293" s="287"/>
      <c r="F293" s="287"/>
      <c r="G293" s="287"/>
      <c r="H293" s="287"/>
      <c r="I293" s="287"/>
      <c r="J293" s="287"/>
      <c r="K293" s="342"/>
    </row>
    <row r="294" spans="2:11" x14ac:dyDescent="0.35">
      <c r="B294" s="287"/>
      <c r="C294" s="287"/>
      <c r="D294" s="287"/>
      <c r="E294" s="287"/>
      <c r="F294" s="287"/>
      <c r="G294" s="287"/>
      <c r="H294" s="287"/>
      <c r="I294" s="287"/>
      <c r="J294" s="287"/>
      <c r="K294" s="342"/>
    </row>
    <row r="295" spans="2:11" x14ac:dyDescent="0.35">
      <c r="B295" s="287"/>
      <c r="C295" s="287"/>
      <c r="D295" s="287"/>
      <c r="E295" s="287"/>
      <c r="F295" s="287"/>
      <c r="G295" s="287"/>
      <c r="H295" s="287"/>
      <c r="I295" s="287"/>
      <c r="J295" s="287"/>
      <c r="K295" s="342"/>
    </row>
    <row r="296" spans="2:11" x14ac:dyDescent="0.35">
      <c r="B296" s="287"/>
      <c r="C296" s="287"/>
      <c r="D296" s="287"/>
      <c r="E296" s="287"/>
      <c r="F296" s="287"/>
      <c r="G296" s="287"/>
      <c r="H296" s="287"/>
      <c r="I296" s="287"/>
      <c r="J296" s="287"/>
      <c r="K296" s="342"/>
    </row>
    <row r="297" spans="2:11" x14ac:dyDescent="0.35">
      <c r="B297" s="287"/>
      <c r="C297" s="287"/>
      <c r="D297" s="287"/>
      <c r="E297" s="287"/>
      <c r="F297" s="287"/>
      <c r="G297" s="287"/>
      <c r="H297" s="287"/>
      <c r="I297" s="287"/>
      <c r="J297" s="287"/>
      <c r="K297" s="342"/>
    </row>
    <row r="298" spans="2:11" x14ac:dyDescent="0.35">
      <c r="B298" s="287"/>
      <c r="C298" s="287"/>
      <c r="D298" s="287"/>
      <c r="E298" s="287"/>
      <c r="F298" s="287"/>
      <c r="G298" s="287"/>
      <c r="H298" s="287"/>
      <c r="I298" s="287"/>
      <c r="J298" s="287"/>
      <c r="K298" s="342"/>
    </row>
    <row r="299" spans="2:11" x14ac:dyDescent="0.35">
      <c r="B299" s="287"/>
      <c r="C299" s="287"/>
      <c r="D299" s="287"/>
      <c r="E299" s="287"/>
      <c r="F299" s="287"/>
      <c r="G299" s="287"/>
      <c r="H299" s="287"/>
      <c r="I299" s="287"/>
      <c r="J299" s="287"/>
      <c r="K299" s="342"/>
    </row>
    <row r="300" spans="2:11" x14ac:dyDescent="0.35">
      <c r="B300" s="287"/>
      <c r="C300" s="287"/>
      <c r="D300" s="287"/>
      <c r="E300" s="287"/>
      <c r="F300" s="287"/>
      <c r="G300" s="287"/>
      <c r="H300" s="287"/>
      <c r="I300" s="287"/>
      <c r="J300" s="287"/>
      <c r="K300" s="342"/>
    </row>
    <row r="301" spans="2:11" x14ac:dyDescent="0.35">
      <c r="B301" s="287"/>
      <c r="C301" s="287"/>
      <c r="D301" s="287"/>
      <c r="E301" s="287"/>
      <c r="F301" s="287"/>
      <c r="G301" s="287"/>
      <c r="H301" s="287"/>
      <c r="I301" s="287"/>
      <c r="J301" s="287"/>
      <c r="K301" s="342"/>
    </row>
    <row r="302" spans="2:11" x14ac:dyDescent="0.35">
      <c r="B302" s="287"/>
      <c r="C302" s="287"/>
      <c r="D302" s="287"/>
      <c r="E302" s="287"/>
      <c r="F302" s="287"/>
      <c r="G302" s="287"/>
      <c r="H302" s="287"/>
      <c r="I302" s="287"/>
      <c r="J302" s="287"/>
      <c r="K302" s="342"/>
    </row>
    <row r="303" spans="2:11" x14ac:dyDescent="0.35">
      <c r="B303" s="287"/>
      <c r="C303" s="287"/>
      <c r="D303" s="287"/>
      <c r="E303" s="287"/>
      <c r="F303" s="287"/>
      <c r="G303" s="287"/>
      <c r="H303" s="287"/>
      <c r="I303" s="287"/>
      <c r="J303" s="287"/>
      <c r="K303" s="342"/>
    </row>
    <row r="304" spans="2:11" x14ac:dyDescent="0.35">
      <c r="B304" s="287"/>
      <c r="C304" s="287"/>
      <c r="D304" s="287"/>
      <c r="E304" s="287"/>
      <c r="F304" s="287"/>
      <c r="G304" s="287"/>
      <c r="H304" s="287"/>
      <c r="I304" s="287"/>
      <c r="J304" s="287"/>
      <c r="K304" s="342"/>
    </row>
    <row r="305" spans="2:11" x14ac:dyDescent="0.35">
      <c r="B305" s="287"/>
      <c r="C305" s="287"/>
      <c r="D305" s="287"/>
      <c r="E305" s="287"/>
      <c r="F305" s="287"/>
      <c r="G305" s="287"/>
      <c r="H305" s="287"/>
      <c r="I305" s="287"/>
      <c r="J305" s="287"/>
      <c r="K305" s="342"/>
    </row>
    <row r="306" spans="2:11" x14ac:dyDescent="0.35">
      <c r="B306" s="287"/>
      <c r="C306" s="287"/>
      <c r="D306" s="287"/>
      <c r="E306" s="287"/>
      <c r="F306" s="287"/>
      <c r="G306" s="287"/>
      <c r="H306" s="287"/>
      <c r="I306" s="287"/>
      <c r="J306" s="287"/>
      <c r="K306" s="342"/>
    </row>
    <row r="307" spans="2:11" x14ac:dyDescent="0.35">
      <c r="B307" s="287"/>
      <c r="C307" s="287"/>
      <c r="D307" s="287"/>
      <c r="E307" s="287"/>
      <c r="F307" s="287"/>
      <c r="G307" s="287"/>
      <c r="H307" s="287"/>
      <c r="I307" s="287"/>
      <c r="J307" s="287"/>
      <c r="K307" s="342"/>
    </row>
    <row r="308" spans="2:11" x14ac:dyDescent="0.35">
      <c r="B308" s="287"/>
      <c r="C308" s="287"/>
      <c r="D308" s="287"/>
      <c r="E308" s="287"/>
      <c r="F308" s="287"/>
      <c r="G308" s="287"/>
      <c r="H308" s="287"/>
      <c r="I308" s="287"/>
      <c r="J308" s="287"/>
      <c r="K308" s="342"/>
    </row>
    <row r="309" spans="2:11" x14ac:dyDescent="0.35">
      <c r="B309" s="287"/>
      <c r="C309" s="287"/>
      <c r="D309" s="287"/>
      <c r="E309" s="287"/>
      <c r="F309" s="287"/>
      <c r="G309" s="287"/>
      <c r="H309" s="287"/>
      <c r="I309" s="287"/>
      <c r="J309" s="287"/>
      <c r="K309" s="342"/>
    </row>
    <row r="310" spans="2:11" x14ac:dyDescent="0.35">
      <c r="B310" s="287"/>
      <c r="C310" s="287"/>
      <c r="D310" s="287"/>
      <c r="E310" s="287"/>
      <c r="F310" s="287"/>
      <c r="G310" s="287"/>
      <c r="H310" s="287"/>
      <c r="I310" s="287"/>
      <c r="J310" s="287"/>
      <c r="K310" s="342"/>
    </row>
    <row r="311" spans="2:11" x14ac:dyDescent="0.35">
      <c r="B311" s="287"/>
      <c r="C311" s="287"/>
      <c r="D311" s="287"/>
      <c r="E311" s="287"/>
      <c r="F311" s="287"/>
      <c r="G311" s="287"/>
      <c r="H311" s="287"/>
      <c r="I311" s="287"/>
      <c r="J311" s="287"/>
      <c r="K311" s="342"/>
    </row>
    <row r="312" spans="2:11" x14ac:dyDescent="0.35">
      <c r="B312" s="287"/>
      <c r="C312" s="287"/>
      <c r="D312" s="287"/>
      <c r="E312" s="287"/>
      <c r="F312" s="287"/>
      <c r="G312" s="287"/>
      <c r="H312" s="287"/>
      <c r="I312" s="287"/>
      <c r="J312" s="287"/>
      <c r="K312" s="342"/>
    </row>
    <row r="313" spans="2:11" x14ac:dyDescent="0.35">
      <c r="B313" s="287"/>
      <c r="C313" s="287"/>
      <c r="D313" s="287"/>
      <c r="E313" s="287"/>
      <c r="F313" s="287"/>
      <c r="G313" s="287"/>
      <c r="H313" s="287"/>
      <c r="I313" s="287"/>
      <c r="J313" s="287"/>
      <c r="K313" s="342"/>
    </row>
    <row r="314" spans="2:11" x14ac:dyDescent="0.35">
      <c r="B314" s="287"/>
      <c r="C314" s="287"/>
      <c r="D314" s="287"/>
      <c r="E314" s="287"/>
      <c r="F314" s="287"/>
      <c r="G314" s="287"/>
      <c r="H314" s="287"/>
      <c r="I314" s="287"/>
      <c r="J314" s="287"/>
      <c r="K314" s="342"/>
    </row>
    <row r="315" spans="2:11" x14ac:dyDescent="0.35">
      <c r="B315" s="287"/>
      <c r="C315" s="287"/>
      <c r="D315" s="287"/>
      <c r="E315" s="287"/>
      <c r="F315" s="287"/>
      <c r="G315" s="287"/>
      <c r="H315" s="287"/>
      <c r="I315" s="287"/>
      <c r="J315" s="287"/>
      <c r="K315" s="342"/>
    </row>
    <row r="316" spans="2:11" x14ac:dyDescent="0.35">
      <c r="B316" s="287"/>
      <c r="C316" s="287"/>
      <c r="D316" s="287"/>
      <c r="E316" s="287"/>
      <c r="F316" s="287"/>
      <c r="G316" s="287"/>
      <c r="H316" s="287"/>
      <c r="I316" s="287"/>
      <c r="J316" s="287"/>
      <c r="K316" s="342"/>
    </row>
    <row r="317" spans="2:11" x14ac:dyDescent="0.35">
      <c r="B317" s="287"/>
      <c r="C317" s="287"/>
      <c r="D317" s="287"/>
      <c r="E317" s="287"/>
      <c r="F317" s="287"/>
      <c r="G317" s="287"/>
      <c r="H317" s="287"/>
      <c r="I317" s="287"/>
      <c r="J317" s="287"/>
      <c r="K317" s="342"/>
    </row>
    <row r="318" spans="2:11" x14ac:dyDescent="0.35">
      <c r="B318" s="287"/>
      <c r="C318" s="287"/>
      <c r="D318" s="287"/>
      <c r="E318" s="287"/>
      <c r="F318" s="287"/>
      <c r="G318" s="287"/>
      <c r="H318" s="287"/>
      <c r="I318" s="287"/>
      <c r="J318" s="287"/>
      <c r="K318" s="342"/>
    </row>
    <row r="319" spans="2:11" x14ac:dyDescent="0.35">
      <c r="B319" s="287"/>
      <c r="C319" s="287"/>
      <c r="D319" s="287"/>
      <c r="E319" s="287"/>
      <c r="F319" s="287"/>
      <c r="G319" s="287"/>
      <c r="H319" s="287"/>
      <c r="I319" s="287"/>
      <c r="J319" s="287"/>
      <c r="K319" s="342"/>
    </row>
    <row r="320" spans="2:11" x14ac:dyDescent="0.35">
      <c r="B320" s="287"/>
      <c r="C320" s="287"/>
      <c r="D320" s="287"/>
      <c r="E320" s="287"/>
      <c r="F320" s="287"/>
      <c r="G320" s="287"/>
      <c r="H320" s="287"/>
      <c r="I320" s="287"/>
      <c r="J320" s="287"/>
      <c r="K320" s="342"/>
    </row>
    <row r="321" spans="2:11" x14ac:dyDescent="0.35">
      <c r="B321" s="287"/>
      <c r="C321" s="287"/>
      <c r="D321" s="287"/>
      <c r="E321" s="287"/>
      <c r="F321" s="287"/>
      <c r="G321" s="287"/>
      <c r="H321" s="287"/>
      <c r="I321" s="287"/>
      <c r="J321" s="287"/>
      <c r="K321" s="342"/>
    </row>
    <row r="322" spans="2:11" x14ac:dyDescent="0.35">
      <c r="B322" s="287"/>
      <c r="C322" s="287"/>
      <c r="D322" s="287"/>
      <c r="E322" s="287"/>
      <c r="F322" s="287"/>
      <c r="G322" s="287"/>
      <c r="H322" s="287"/>
      <c r="I322" s="287"/>
      <c r="J322" s="287"/>
      <c r="K322" s="342"/>
    </row>
    <row r="323" spans="2:11" x14ac:dyDescent="0.35">
      <c r="B323" s="287"/>
      <c r="C323" s="287"/>
      <c r="D323" s="287"/>
      <c r="E323" s="287"/>
      <c r="F323" s="287"/>
      <c r="G323" s="287"/>
      <c r="H323" s="287"/>
      <c r="I323" s="287"/>
      <c r="J323" s="287"/>
      <c r="K323" s="342"/>
    </row>
    <row r="324" spans="2:11" x14ac:dyDescent="0.35">
      <c r="B324" s="287"/>
      <c r="C324" s="287"/>
      <c r="D324" s="287"/>
      <c r="E324" s="287"/>
      <c r="F324" s="287"/>
      <c r="G324" s="287"/>
      <c r="H324" s="287"/>
      <c r="I324" s="287"/>
      <c r="J324" s="287"/>
      <c r="K324" s="342"/>
    </row>
    <row r="325" spans="2:11" x14ac:dyDescent="0.35">
      <c r="B325" s="287"/>
      <c r="C325" s="287"/>
      <c r="D325" s="287"/>
      <c r="E325" s="287"/>
      <c r="F325" s="287"/>
      <c r="G325" s="287"/>
      <c r="H325" s="287"/>
      <c r="I325" s="287"/>
      <c r="J325" s="287"/>
      <c r="K325" s="342"/>
    </row>
    <row r="326" spans="2:11" x14ac:dyDescent="0.35">
      <c r="B326" s="287"/>
      <c r="C326" s="287"/>
      <c r="D326" s="287"/>
      <c r="E326" s="287"/>
      <c r="F326" s="287"/>
      <c r="G326" s="287"/>
      <c r="H326" s="287"/>
      <c r="I326" s="287"/>
      <c r="J326" s="287"/>
      <c r="K326" s="342"/>
    </row>
    <row r="327" spans="2:11" x14ac:dyDescent="0.35">
      <c r="B327" s="287"/>
      <c r="C327" s="287"/>
      <c r="D327" s="287"/>
      <c r="E327" s="287"/>
      <c r="F327" s="287"/>
      <c r="G327" s="287"/>
      <c r="H327" s="287"/>
      <c r="I327" s="287"/>
      <c r="J327" s="287"/>
      <c r="K327" s="342"/>
    </row>
    <row r="328" spans="2:11" x14ac:dyDescent="0.35">
      <c r="B328" s="287"/>
      <c r="C328" s="287"/>
      <c r="D328" s="287"/>
      <c r="E328" s="287"/>
      <c r="F328" s="287"/>
      <c r="G328" s="287"/>
      <c r="H328" s="287"/>
      <c r="I328" s="287"/>
      <c r="J328" s="287"/>
      <c r="K328" s="342"/>
    </row>
    <row r="329" spans="2:11" x14ac:dyDescent="0.35">
      <c r="B329" s="287"/>
      <c r="C329" s="287"/>
      <c r="D329" s="287"/>
      <c r="E329" s="287"/>
      <c r="F329" s="287"/>
      <c r="G329" s="287"/>
      <c r="H329" s="287"/>
      <c r="I329" s="287"/>
      <c r="J329" s="287"/>
      <c r="K329" s="342"/>
    </row>
    <row r="330" spans="2:11" x14ac:dyDescent="0.35">
      <c r="B330" s="287"/>
      <c r="C330" s="287"/>
      <c r="D330" s="287"/>
      <c r="E330" s="287"/>
      <c r="F330" s="287"/>
      <c r="G330" s="287"/>
      <c r="H330" s="287"/>
      <c r="I330" s="287"/>
      <c r="J330" s="287"/>
      <c r="K330" s="342"/>
    </row>
    <row r="331" spans="2:11" x14ac:dyDescent="0.35">
      <c r="B331" s="287"/>
      <c r="C331" s="287"/>
      <c r="D331" s="287"/>
      <c r="E331" s="287"/>
      <c r="F331" s="287"/>
      <c r="G331" s="287"/>
      <c r="H331" s="287"/>
      <c r="I331" s="287"/>
      <c r="J331" s="287"/>
      <c r="K331" s="342"/>
    </row>
    <row r="332" spans="2:11" x14ac:dyDescent="0.35">
      <c r="B332" s="287"/>
      <c r="C332" s="287"/>
      <c r="D332" s="287"/>
      <c r="E332" s="287"/>
      <c r="F332" s="287"/>
      <c r="G332" s="287"/>
      <c r="H332" s="287"/>
      <c r="I332" s="287"/>
      <c r="J332" s="287"/>
      <c r="K332" s="342"/>
    </row>
    <row r="333" spans="2:11" x14ac:dyDescent="0.35">
      <c r="B333" s="287"/>
      <c r="C333" s="287"/>
      <c r="D333" s="287"/>
      <c r="E333" s="287"/>
      <c r="F333" s="287"/>
      <c r="G333" s="287"/>
      <c r="H333" s="287"/>
      <c r="I333" s="287"/>
      <c r="J333" s="287"/>
      <c r="K333" s="342"/>
    </row>
    <row r="334" spans="2:11" x14ac:dyDescent="0.35">
      <c r="B334" s="287"/>
      <c r="C334" s="287"/>
      <c r="D334" s="287"/>
      <c r="E334" s="287"/>
      <c r="F334" s="287"/>
      <c r="G334" s="287"/>
      <c r="H334" s="287"/>
      <c r="I334" s="287"/>
      <c r="J334" s="287"/>
      <c r="K334" s="342"/>
    </row>
    <row r="335" spans="2:11" x14ac:dyDescent="0.35">
      <c r="B335" s="287"/>
      <c r="C335" s="287"/>
      <c r="D335" s="287"/>
      <c r="E335" s="287"/>
      <c r="F335" s="287"/>
      <c r="G335" s="287"/>
      <c r="H335" s="287"/>
      <c r="I335" s="287"/>
      <c r="J335" s="287"/>
      <c r="K335" s="342"/>
    </row>
    <row r="336" spans="2:11" x14ac:dyDescent="0.35">
      <c r="B336" s="287"/>
      <c r="C336" s="287"/>
      <c r="D336" s="287"/>
      <c r="E336" s="287"/>
      <c r="F336" s="287"/>
      <c r="G336" s="287"/>
      <c r="H336" s="287"/>
      <c r="I336" s="287"/>
      <c r="J336" s="287"/>
      <c r="K336" s="342"/>
    </row>
    <row r="337" spans="2:11" x14ac:dyDescent="0.35">
      <c r="B337" s="287"/>
      <c r="C337" s="287"/>
      <c r="D337" s="287"/>
      <c r="E337" s="287"/>
      <c r="F337" s="287"/>
      <c r="G337" s="287"/>
      <c r="H337" s="287"/>
      <c r="I337" s="287"/>
      <c r="J337" s="287"/>
      <c r="K337" s="342"/>
    </row>
    <row r="338" spans="2:11" x14ac:dyDescent="0.35">
      <c r="B338" s="287"/>
      <c r="C338" s="287"/>
      <c r="D338" s="287"/>
      <c r="E338" s="287"/>
      <c r="F338" s="287"/>
      <c r="G338" s="287"/>
      <c r="H338" s="287"/>
      <c r="I338" s="287"/>
      <c r="J338" s="287"/>
      <c r="K338" s="342"/>
    </row>
    <row r="339" spans="2:11" x14ac:dyDescent="0.35">
      <c r="B339" s="287"/>
      <c r="C339" s="287"/>
      <c r="D339" s="287"/>
      <c r="E339" s="287"/>
      <c r="F339" s="287"/>
      <c r="G339" s="287"/>
      <c r="H339" s="287"/>
      <c r="I339" s="287"/>
      <c r="J339" s="287"/>
      <c r="K339" s="342"/>
    </row>
    <row r="340" spans="2:11" x14ac:dyDescent="0.35">
      <c r="B340" s="287"/>
      <c r="C340" s="287"/>
      <c r="D340" s="287"/>
      <c r="E340" s="287"/>
      <c r="F340" s="287"/>
      <c r="G340" s="287"/>
      <c r="H340" s="287"/>
      <c r="I340" s="287"/>
      <c r="J340" s="287"/>
      <c r="K340" s="342"/>
    </row>
    <row r="341" spans="2:11" x14ac:dyDescent="0.35">
      <c r="B341" s="287"/>
      <c r="C341" s="287"/>
      <c r="D341" s="287"/>
      <c r="E341" s="287"/>
      <c r="F341" s="287"/>
      <c r="G341" s="287"/>
      <c r="H341" s="287"/>
      <c r="I341" s="287"/>
      <c r="J341" s="287"/>
      <c r="K341" s="342"/>
    </row>
    <row r="342" spans="2:11" x14ac:dyDescent="0.35">
      <c r="B342" s="287"/>
      <c r="C342" s="287"/>
      <c r="D342" s="287"/>
      <c r="E342" s="287"/>
      <c r="F342" s="287"/>
      <c r="G342" s="287"/>
      <c r="H342" s="287"/>
      <c r="I342" s="287"/>
      <c r="J342" s="287"/>
      <c r="K342" s="342"/>
    </row>
    <row r="343" spans="2:11" x14ac:dyDescent="0.35">
      <c r="B343" s="287"/>
      <c r="C343" s="287"/>
      <c r="D343" s="287"/>
      <c r="E343" s="287"/>
      <c r="F343" s="287"/>
      <c r="G343" s="287"/>
      <c r="H343" s="287"/>
      <c r="I343" s="287"/>
      <c r="J343" s="287"/>
      <c r="K343" s="342"/>
    </row>
    <row r="344" spans="2:11" x14ac:dyDescent="0.35">
      <c r="B344" s="287"/>
      <c r="C344" s="287"/>
      <c r="D344" s="287"/>
      <c r="E344" s="287"/>
      <c r="F344" s="287"/>
      <c r="G344" s="287"/>
      <c r="H344" s="287"/>
      <c r="I344" s="287"/>
      <c r="J344" s="287"/>
      <c r="K344" s="342"/>
    </row>
    <row r="345" spans="2:11" x14ac:dyDescent="0.35">
      <c r="B345" s="287"/>
      <c r="C345" s="287"/>
      <c r="D345" s="287"/>
      <c r="E345" s="287"/>
      <c r="F345" s="287"/>
      <c r="G345" s="287"/>
      <c r="H345" s="287"/>
      <c r="I345" s="287"/>
      <c r="J345" s="287"/>
      <c r="K345" s="342"/>
    </row>
    <row r="346" spans="2:11" x14ac:dyDescent="0.35">
      <c r="B346" s="287"/>
      <c r="C346" s="287"/>
      <c r="D346" s="287"/>
      <c r="E346" s="287"/>
      <c r="F346" s="287"/>
      <c r="G346" s="287"/>
      <c r="H346" s="287"/>
      <c r="I346" s="287"/>
      <c r="J346" s="287"/>
      <c r="K346" s="342"/>
    </row>
    <row r="347" spans="2:11" x14ac:dyDescent="0.35">
      <c r="B347" s="287"/>
      <c r="C347" s="287"/>
      <c r="D347" s="287"/>
      <c r="E347" s="287"/>
      <c r="F347" s="287"/>
      <c r="G347" s="287"/>
      <c r="H347" s="287"/>
      <c r="I347" s="287"/>
      <c r="J347" s="287"/>
      <c r="K347" s="342"/>
    </row>
    <row r="348" spans="2:11" x14ac:dyDescent="0.35">
      <c r="B348" s="287"/>
      <c r="C348" s="287"/>
      <c r="D348" s="287"/>
      <c r="E348" s="287"/>
      <c r="F348" s="287"/>
      <c r="G348" s="287"/>
      <c r="H348" s="287"/>
      <c r="I348" s="287"/>
      <c r="J348" s="287"/>
      <c r="K348" s="342"/>
    </row>
    <row r="349" spans="2:11" x14ac:dyDescent="0.35">
      <c r="B349" s="287"/>
      <c r="C349" s="287"/>
      <c r="D349" s="287"/>
      <c r="E349" s="287"/>
      <c r="F349" s="287"/>
      <c r="G349" s="287"/>
      <c r="H349" s="287"/>
      <c r="I349" s="287"/>
      <c r="J349" s="287"/>
      <c r="K349" s="342"/>
    </row>
    <row r="350" spans="2:11" x14ac:dyDescent="0.35">
      <c r="B350" s="287"/>
      <c r="C350" s="287"/>
      <c r="D350" s="287"/>
      <c r="E350" s="287"/>
      <c r="F350" s="287"/>
      <c r="G350" s="287"/>
      <c r="H350" s="287"/>
      <c r="I350" s="287"/>
      <c r="J350" s="287"/>
      <c r="K350" s="342"/>
    </row>
    <row r="351" spans="2:11" x14ac:dyDescent="0.35">
      <c r="B351" s="287"/>
      <c r="C351" s="287"/>
      <c r="D351" s="287"/>
      <c r="E351" s="287"/>
      <c r="F351" s="287"/>
      <c r="G351" s="287"/>
      <c r="H351" s="287"/>
      <c r="I351" s="287"/>
      <c r="J351" s="287"/>
      <c r="K351" s="342"/>
    </row>
    <row r="352" spans="2:11" x14ac:dyDescent="0.35">
      <c r="B352" s="287"/>
      <c r="C352" s="287"/>
      <c r="D352" s="287"/>
      <c r="E352" s="287"/>
      <c r="F352" s="287"/>
      <c r="G352" s="287"/>
      <c r="H352" s="287"/>
      <c r="I352" s="287"/>
      <c r="J352" s="287"/>
      <c r="K352" s="342"/>
    </row>
    <row r="353" spans="2:11" x14ac:dyDescent="0.35">
      <c r="B353" s="287"/>
      <c r="C353" s="287"/>
      <c r="D353" s="287"/>
      <c r="E353" s="287"/>
      <c r="F353" s="287"/>
      <c r="G353" s="287"/>
      <c r="H353" s="287"/>
      <c r="I353" s="287"/>
      <c r="J353" s="287"/>
      <c r="K353" s="342"/>
    </row>
    <row r="354" spans="2:11" x14ac:dyDescent="0.35">
      <c r="B354" s="287"/>
      <c r="C354" s="287"/>
      <c r="D354" s="287"/>
      <c r="E354" s="287"/>
      <c r="F354" s="287"/>
      <c r="G354" s="287"/>
      <c r="H354" s="287"/>
      <c r="I354" s="287"/>
      <c r="J354" s="287"/>
      <c r="K354" s="342"/>
    </row>
    <row r="355" spans="2:11" x14ac:dyDescent="0.35">
      <c r="B355" s="287"/>
      <c r="C355" s="287"/>
      <c r="D355" s="287"/>
      <c r="E355" s="287"/>
      <c r="F355" s="287"/>
      <c r="G355" s="287"/>
      <c r="H355" s="287"/>
      <c r="I355" s="287"/>
      <c r="J355" s="287"/>
      <c r="K355" s="342"/>
    </row>
    <row r="356" spans="2:11" x14ac:dyDescent="0.35">
      <c r="B356" s="287"/>
      <c r="C356" s="287"/>
      <c r="D356" s="287"/>
      <c r="E356" s="287"/>
      <c r="F356" s="287"/>
      <c r="G356" s="287"/>
      <c r="H356" s="287"/>
      <c r="I356" s="287"/>
      <c r="J356" s="287"/>
      <c r="K356" s="342"/>
    </row>
    <row r="357" spans="2:11" x14ac:dyDescent="0.35">
      <c r="B357" s="287"/>
      <c r="C357" s="287"/>
      <c r="D357" s="287"/>
      <c r="E357" s="287"/>
      <c r="F357" s="287"/>
      <c r="G357" s="287"/>
      <c r="H357" s="287"/>
      <c r="I357" s="287"/>
      <c r="J357" s="287"/>
      <c r="K357" s="342"/>
    </row>
    <row r="358" spans="2:11" x14ac:dyDescent="0.35">
      <c r="B358" s="287"/>
      <c r="C358" s="287"/>
      <c r="D358" s="287"/>
      <c r="E358" s="287"/>
      <c r="F358" s="287"/>
      <c r="G358" s="287"/>
      <c r="H358" s="287"/>
      <c r="I358" s="287"/>
      <c r="J358" s="287"/>
      <c r="K358" s="342"/>
    </row>
    <row r="359" spans="2:11" x14ac:dyDescent="0.35">
      <c r="B359" s="287"/>
      <c r="C359" s="287"/>
      <c r="D359" s="287"/>
      <c r="E359" s="287"/>
      <c r="F359" s="287"/>
      <c r="G359" s="287"/>
      <c r="H359" s="287"/>
      <c r="I359" s="287"/>
      <c r="J359" s="287"/>
      <c r="K359" s="342"/>
    </row>
    <row r="360" spans="2:11" x14ac:dyDescent="0.35">
      <c r="B360" s="287"/>
      <c r="C360" s="287"/>
      <c r="D360" s="287"/>
      <c r="E360" s="287"/>
      <c r="F360" s="287"/>
      <c r="G360" s="287"/>
      <c r="H360" s="287"/>
      <c r="I360" s="287"/>
      <c r="J360" s="287"/>
      <c r="K360" s="342"/>
    </row>
    <row r="361" spans="2:11" x14ac:dyDescent="0.35">
      <c r="B361" s="287"/>
      <c r="C361" s="287"/>
      <c r="D361" s="287"/>
      <c r="E361" s="287"/>
      <c r="F361" s="287"/>
      <c r="G361" s="287"/>
      <c r="H361" s="287"/>
      <c r="I361" s="287"/>
      <c r="J361" s="287"/>
      <c r="K361" s="342"/>
    </row>
    <row r="362" spans="2:11" x14ac:dyDescent="0.35">
      <c r="B362" s="287"/>
      <c r="C362" s="287"/>
      <c r="D362" s="287"/>
      <c r="E362" s="287"/>
      <c r="F362" s="287"/>
      <c r="G362" s="287"/>
      <c r="H362" s="287"/>
      <c r="I362" s="287"/>
      <c r="J362" s="287"/>
      <c r="K362" s="342"/>
    </row>
    <row r="363" spans="2:11" x14ac:dyDescent="0.35">
      <c r="B363" s="287"/>
      <c r="C363" s="287"/>
      <c r="D363" s="287"/>
      <c r="E363" s="287"/>
      <c r="F363" s="287"/>
      <c r="G363" s="287"/>
      <c r="H363" s="287"/>
      <c r="I363" s="287"/>
      <c r="J363" s="287"/>
      <c r="K363" s="342"/>
    </row>
    <row r="364" spans="2:11" x14ac:dyDescent="0.35">
      <c r="B364" s="287"/>
      <c r="C364" s="287"/>
      <c r="D364" s="287"/>
      <c r="E364" s="287"/>
      <c r="F364" s="287"/>
      <c r="G364" s="287"/>
      <c r="H364" s="287"/>
      <c r="I364" s="287"/>
      <c r="J364" s="287"/>
      <c r="K364" s="342"/>
    </row>
    <row r="365" spans="2:11" x14ac:dyDescent="0.35">
      <c r="B365" s="287"/>
      <c r="C365" s="287"/>
      <c r="D365" s="287"/>
      <c r="E365" s="287"/>
      <c r="F365" s="287"/>
      <c r="G365" s="287"/>
      <c r="H365" s="287"/>
      <c r="I365" s="287"/>
      <c r="J365" s="287"/>
      <c r="K365" s="342"/>
    </row>
    <row r="366" spans="2:11" x14ac:dyDescent="0.35">
      <c r="B366" s="287"/>
      <c r="C366" s="287"/>
      <c r="D366" s="287"/>
      <c r="E366" s="287"/>
      <c r="F366" s="287"/>
      <c r="G366" s="287"/>
      <c r="H366" s="287"/>
      <c r="I366" s="287"/>
      <c r="J366" s="287"/>
      <c r="K366" s="342"/>
    </row>
    <row r="367" spans="2:11" x14ac:dyDescent="0.35">
      <c r="B367" s="287"/>
      <c r="C367" s="287"/>
      <c r="D367" s="287"/>
      <c r="E367" s="287"/>
      <c r="F367" s="287"/>
      <c r="G367" s="287"/>
      <c r="H367" s="287"/>
      <c r="I367" s="287"/>
      <c r="J367" s="287"/>
      <c r="K367" s="342"/>
    </row>
    <row r="368" spans="2:11" x14ac:dyDescent="0.35">
      <c r="B368" s="287"/>
      <c r="C368" s="287"/>
      <c r="D368" s="287"/>
      <c r="E368" s="287"/>
      <c r="F368" s="287"/>
      <c r="G368" s="287"/>
      <c r="H368" s="287"/>
      <c r="I368" s="287"/>
      <c r="J368" s="287"/>
      <c r="K368" s="342"/>
    </row>
    <row r="369" spans="2:11" x14ac:dyDescent="0.35">
      <c r="B369" s="287"/>
      <c r="C369" s="287"/>
      <c r="D369" s="287"/>
      <c r="E369" s="287"/>
      <c r="F369" s="287"/>
      <c r="G369" s="287"/>
      <c r="H369" s="287"/>
      <c r="I369" s="287"/>
      <c r="J369" s="287"/>
      <c r="K369" s="342"/>
    </row>
    <row r="370" spans="2:11" x14ac:dyDescent="0.35">
      <c r="B370" s="287"/>
      <c r="C370" s="287"/>
      <c r="D370" s="287"/>
      <c r="E370" s="287"/>
      <c r="F370" s="287"/>
      <c r="G370" s="287"/>
      <c r="H370" s="287"/>
      <c r="I370" s="287"/>
      <c r="J370" s="287"/>
      <c r="K370" s="342"/>
    </row>
    <row r="371" spans="2:11" x14ac:dyDescent="0.35">
      <c r="B371" s="287"/>
      <c r="C371" s="287"/>
      <c r="D371" s="287"/>
      <c r="E371" s="287"/>
      <c r="F371" s="287"/>
      <c r="G371" s="287"/>
      <c r="H371" s="287"/>
      <c r="I371" s="287"/>
      <c r="J371" s="287"/>
      <c r="K371" s="342"/>
    </row>
    <row r="372" spans="2:11" x14ac:dyDescent="0.35">
      <c r="B372" s="287"/>
      <c r="C372" s="287"/>
      <c r="D372" s="287"/>
      <c r="E372" s="287"/>
      <c r="F372" s="287"/>
      <c r="G372" s="287"/>
      <c r="H372" s="287"/>
      <c r="I372" s="287"/>
      <c r="J372" s="287"/>
      <c r="K372" s="342"/>
    </row>
    <row r="373" spans="2:11" x14ac:dyDescent="0.35">
      <c r="B373" s="287"/>
      <c r="C373" s="287"/>
      <c r="D373" s="287"/>
      <c r="E373" s="287"/>
      <c r="F373" s="287"/>
      <c r="G373" s="287"/>
      <c r="H373" s="287"/>
      <c r="I373" s="287"/>
      <c r="J373" s="287"/>
      <c r="K373" s="342"/>
    </row>
    <row r="374" spans="2:11" x14ac:dyDescent="0.35">
      <c r="B374" s="287"/>
      <c r="C374" s="287"/>
      <c r="D374" s="287"/>
      <c r="E374" s="287"/>
      <c r="F374" s="287"/>
      <c r="G374" s="287"/>
      <c r="H374" s="287"/>
      <c r="I374" s="287"/>
      <c r="J374" s="287"/>
      <c r="K374" s="342"/>
    </row>
    <row r="375" spans="2:11" x14ac:dyDescent="0.35">
      <c r="B375" s="287"/>
      <c r="C375" s="287"/>
      <c r="D375" s="287"/>
      <c r="E375" s="287"/>
      <c r="F375" s="287"/>
      <c r="G375" s="287"/>
      <c r="H375" s="287"/>
      <c r="I375" s="287"/>
      <c r="J375" s="287"/>
      <c r="K375" s="342"/>
    </row>
    <row r="376" spans="2:11" x14ac:dyDescent="0.35">
      <c r="B376" s="287"/>
      <c r="C376" s="287"/>
      <c r="D376" s="287"/>
      <c r="E376" s="287"/>
      <c r="F376" s="287"/>
      <c r="G376" s="287"/>
      <c r="H376" s="287"/>
      <c r="I376" s="287"/>
      <c r="J376" s="287"/>
      <c r="K376" s="342"/>
    </row>
    <row r="377" spans="2:11" x14ac:dyDescent="0.35">
      <c r="B377" s="287"/>
      <c r="C377" s="287"/>
      <c r="D377" s="287"/>
      <c r="E377" s="287"/>
      <c r="F377" s="287"/>
      <c r="G377" s="287"/>
      <c r="H377" s="287"/>
      <c r="I377" s="287"/>
      <c r="J377" s="287"/>
      <c r="K377" s="342"/>
    </row>
    <row r="378" spans="2:11" x14ac:dyDescent="0.35">
      <c r="B378" s="287"/>
      <c r="C378" s="287"/>
      <c r="D378" s="287"/>
      <c r="E378" s="287"/>
      <c r="F378" s="287"/>
      <c r="G378" s="287"/>
      <c r="H378" s="287"/>
      <c r="I378" s="287"/>
      <c r="J378" s="287"/>
      <c r="K378" s="342"/>
    </row>
    <row r="379" spans="2:11" x14ac:dyDescent="0.35">
      <c r="B379" s="287"/>
      <c r="C379" s="287"/>
      <c r="D379" s="287"/>
      <c r="E379" s="287"/>
      <c r="F379" s="287"/>
      <c r="G379" s="287"/>
      <c r="H379" s="287"/>
      <c r="I379" s="287"/>
      <c r="J379" s="287"/>
      <c r="K379" s="342"/>
    </row>
    <row r="380" spans="2:11" x14ac:dyDescent="0.35">
      <c r="B380" s="287"/>
      <c r="C380" s="287"/>
      <c r="D380" s="287"/>
      <c r="E380" s="287"/>
      <c r="F380" s="287"/>
      <c r="G380" s="287"/>
      <c r="H380" s="287"/>
      <c r="I380" s="287"/>
      <c r="J380" s="287"/>
      <c r="K380" s="342"/>
    </row>
    <row r="381" spans="2:11" x14ac:dyDescent="0.35">
      <c r="B381" s="287"/>
      <c r="C381" s="287"/>
      <c r="D381" s="287"/>
      <c r="E381" s="287"/>
      <c r="F381" s="287"/>
      <c r="G381" s="287"/>
      <c r="H381" s="287"/>
      <c r="I381" s="287"/>
      <c r="J381" s="287"/>
      <c r="K381" s="342"/>
    </row>
    <row r="382" spans="2:11" x14ac:dyDescent="0.35">
      <c r="B382" s="287"/>
      <c r="C382" s="287"/>
      <c r="D382" s="287"/>
      <c r="E382" s="287"/>
      <c r="F382" s="287"/>
      <c r="G382" s="287"/>
      <c r="H382" s="287"/>
      <c r="I382" s="287"/>
      <c r="J382" s="287"/>
      <c r="K382" s="342"/>
    </row>
    <row r="383" spans="2:11" x14ac:dyDescent="0.35">
      <c r="B383" s="287"/>
      <c r="C383" s="287"/>
      <c r="D383" s="287"/>
      <c r="E383" s="287"/>
      <c r="F383" s="287"/>
      <c r="G383" s="287"/>
      <c r="H383" s="287"/>
      <c r="I383" s="287"/>
      <c r="J383" s="287"/>
      <c r="K383" s="342"/>
    </row>
    <row r="384" spans="2:11" x14ac:dyDescent="0.35">
      <c r="B384" s="287"/>
      <c r="C384" s="287"/>
      <c r="D384" s="287"/>
      <c r="E384" s="287"/>
      <c r="F384" s="287"/>
      <c r="G384" s="287"/>
      <c r="H384" s="287"/>
      <c r="I384" s="287"/>
      <c r="J384" s="287"/>
      <c r="K384" s="342"/>
    </row>
    <row r="385" spans="2:11" x14ac:dyDescent="0.35">
      <c r="B385" s="287"/>
      <c r="C385" s="287"/>
      <c r="D385" s="287"/>
      <c r="E385" s="287"/>
      <c r="F385" s="287"/>
      <c r="G385" s="287"/>
      <c r="H385" s="287"/>
      <c r="I385" s="287"/>
      <c r="J385" s="287"/>
      <c r="K385" s="342"/>
    </row>
    <row r="386" spans="2:11" x14ac:dyDescent="0.35">
      <c r="B386" s="287"/>
      <c r="C386" s="287"/>
      <c r="D386" s="287"/>
      <c r="E386" s="287"/>
      <c r="F386" s="287"/>
      <c r="G386" s="287"/>
      <c r="H386" s="287"/>
      <c r="I386" s="287"/>
      <c r="J386" s="287"/>
      <c r="K386" s="342"/>
    </row>
    <row r="387" spans="2:11" x14ac:dyDescent="0.35">
      <c r="B387" s="287"/>
      <c r="C387" s="287"/>
      <c r="D387" s="287"/>
      <c r="E387" s="287"/>
      <c r="F387" s="287"/>
      <c r="G387" s="287"/>
      <c r="H387" s="287"/>
      <c r="I387" s="287"/>
      <c r="J387" s="287"/>
      <c r="K387" s="342"/>
    </row>
    <row r="388" spans="2:11" x14ac:dyDescent="0.35">
      <c r="B388" s="287"/>
      <c r="C388" s="287"/>
      <c r="D388" s="287"/>
      <c r="E388" s="287"/>
      <c r="F388" s="287"/>
      <c r="G388" s="287"/>
      <c r="H388" s="287"/>
      <c r="I388" s="287"/>
      <c r="J388" s="287"/>
      <c r="K388" s="342"/>
    </row>
    <row r="389" spans="2:11" x14ac:dyDescent="0.35">
      <c r="B389" s="287"/>
      <c r="C389" s="287"/>
      <c r="D389" s="287"/>
      <c r="E389" s="287"/>
      <c r="F389" s="287"/>
      <c r="G389" s="287"/>
      <c r="H389" s="287"/>
      <c r="I389" s="287"/>
      <c r="J389" s="287"/>
      <c r="K389" s="342"/>
    </row>
    <row r="390" spans="2:11" x14ac:dyDescent="0.35">
      <c r="B390" s="287"/>
      <c r="C390" s="287"/>
      <c r="D390" s="287"/>
      <c r="E390" s="287"/>
      <c r="F390" s="287"/>
      <c r="G390" s="287"/>
      <c r="H390" s="287"/>
      <c r="I390" s="287"/>
      <c r="J390" s="287"/>
      <c r="K390" s="342"/>
    </row>
    <row r="391" spans="2:11" x14ac:dyDescent="0.35">
      <c r="B391" s="287"/>
      <c r="C391" s="287"/>
      <c r="D391" s="287"/>
      <c r="E391" s="287"/>
      <c r="F391" s="287"/>
      <c r="G391" s="287"/>
      <c r="H391" s="287"/>
      <c r="I391" s="287"/>
      <c r="J391" s="287"/>
      <c r="K391" s="342"/>
    </row>
    <row r="392" spans="2:11" x14ac:dyDescent="0.35">
      <c r="B392" s="287"/>
      <c r="C392" s="287"/>
      <c r="D392" s="287"/>
      <c r="E392" s="287"/>
      <c r="F392" s="287"/>
      <c r="G392" s="287"/>
      <c r="H392" s="287"/>
      <c r="I392" s="287"/>
      <c r="J392" s="287"/>
      <c r="K392" s="342"/>
    </row>
    <row r="393" spans="2:11" x14ac:dyDescent="0.35">
      <c r="B393" s="287"/>
      <c r="C393" s="287"/>
      <c r="D393" s="287"/>
      <c r="E393" s="287"/>
      <c r="F393" s="287"/>
      <c r="G393" s="287"/>
      <c r="H393" s="287"/>
      <c r="I393" s="287"/>
      <c r="J393" s="287"/>
      <c r="K393" s="342"/>
    </row>
    <row r="394" spans="2:11" x14ac:dyDescent="0.35">
      <c r="B394" s="287"/>
      <c r="C394" s="287"/>
      <c r="D394" s="287"/>
      <c r="E394" s="287"/>
      <c r="F394" s="287"/>
      <c r="G394" s="287"/>
      <c r="H394" s="287"/>
      <c r="I394" s="287"/>
      <c r="J394" s="287"/>
      <c r="K394" s="342"/>
    </row>
    <row r="395" spans="2:11" x14ac:dyDescent="0.35">
      <c r="B395" s="287"/>
      <c r="C395" s="287"/>
      <c r="D395" s="287"/>
      <c r="E395" s="287"/>
      <c r="F395" s="287"/>
      <c r="G395" s="287"/>
      <c r="H395" s="287"/>
      <c r="I395" s="287"/>
      <c r="J395" s="287"/>
      <c r="K395" s="342"/>
    </row>
    <row r="396" spans="2:11" x14ac:dyDescent="0.35">
      <c r="B396" s="287"/>
      <c r="C396" s="287"/>
      <c r="D396" s="287"/>
      <c r="E396" s="287"/>
      <c r="F396" s="287"/>
      <c r="G396" s="287"/>
      <c r="H396" s="287"/>
      <c r="I396" s="287"/>
      <c r="J396" s="287"/>
      <c r="K396" s="342"/>
    </row>
    <row r="397" spans="2:11" x14ac:dyDescent="0.35">
      <c r="B397" s="287"/>
      <c r="C397" s="287"/>
      <c r="D397" s="287"/>
      <c r="E397" s="287"/>
      <c r="F397" s="287"/>
      <c r="G397" s="287"/>
      <c r="H397" s="287"/>
      <c r="I397" s="287"/>
      <c r="J397" s="287"/>
      <c r="K397" s="342"/>
    </row>
    <row r="398" spans="2:11" x14ac:dyDescent="0.35">
      <c r="B398" s="287"/>
      <c r="C398" s="287"/>
      <c r="D398" s="287"/>
      <c r="E398" s="287"/>
      <c r="F398" s="287"/>
      <c r="G398" s="287"/>
      <c r="H398" s="287"/>
      <c r="I398" s="287"/>
      <c r="J398" s="287"/>
      <c r="K398" s="342"/>
    </row>
    <row r="399" spans="2:11" x14ac:dyDescent="0.35">
      <c r="B399" s="287"/>
      <c r="C399" s="287"/>
      <c r="D399" s="287"/>
      <c r="E399" s="287"/>
      <c r="F399" s="287"/>
      <c r="G399" s="287"/>
      <c r="H399" s="287"/>
      <c r="I399" s="287"/>
      <c r="J399" s="287"/>
      <c r="K399" s="342"/>
    </row>
    <row r="400" spans="2:11" x14ac:dyDescent="0.35">
      <c r="B400" s="287"/>
      <c r="C400" s="287"/>
      <c r="D400" s="287"/>
      <c r="E400" s="287"/>
      <c r="F400" s="287"/>
      <c r="G400" s="287"/>
      <c r="H400" s="287"/>
      <c r="I400" s="287"/>
      <c r="J400" s="287"/>
      <c r="K400" s="342"/>
    </row>
    <row r="401" spans="2:11" x14ac:dyDescent="0.35">
      <c r="B401" s="287"/>
      <c r="C401" s="287"/>
      <c r="D401" s="287"/>
      <c r="E401" s="287"/>
      <c r="F401" s="287"/>
      <c r="G401" s="287"/>
      <c r="H401" s="287"/>
      <c r="I401" s="287"/>
      <c r="J401" s="287"/>
      <c r="K401" s="342"/>
    </row>
    <row r="402" spans="2:11" x14ac:dyDescent="0.35">
      <c r="B402" s="287"/>
      <c r="C402" s="287"/>
      <c r="D402" s="287"/>
      <c r="E402" s="287"/>
      <c r="F402" s="287"/>
      <c r="G402" s="287"/>
      <c r="H402" s="287"/>
      <c r="I402" s="287"/>
      <c r="J402" s="287"/>
      <c r="K402" s="342"/>
    </row>
    <row r="403" spans="2:11" x14ac:dyDescent="0.35">
      <c r="B403" s="287"/>
      <c r="C403" s="287"/>
      <c r="D403" s="287"/>
      <c r="E403" s="287"/>
      <c r="F403" s="287"/>
      <c r="G403" s="287"/>
      <c r="H403" s="287"/>
      <c r="I403" s="287"/>
      <c r="J403" s="287"/>
      <c r="K403" s="342"/>
    </row>
    <row r="404" spans="2:11" x14ac:dyDescent="0.35">
      <c r="B404" s="287"/>
      <c r="C404" s="287"/>
      <c r="D404" s="287"/>
      <c r="E404" s="287"/>
      <c r="F404" s="287"/>
      <c r="G404" s="287"/>
      <c r="H404" s="287"/>
      <c r="I404" s="287"/>
      <c r="J404" s="287"/>
      <c r="K404" s="342"/>
    </row>
    <row r="405" spans="2:11" x14ac:dyDescent="0.35">
      <c r="B405" s="287"/>
      <c r="C405" s="287"/>
      <c r="D405" s="287"/>
      <c r="E405" s="287"/>
      <c r="F405" s="287"/>
      <c r="G405" s="287"/>
      <c r="H405" s="287"/>
      <c r="I405" s="287"/>
      <c r="J405" s="287"/>
      <c r="K405" s="342"/>
    </row>
    <row r="406" spans="2:11" x14ac:dyDescent="0.35">
      <c r="B406" s="287"/>
      <c r="C406" s="287"/>
      <c r="D406" s="287"/>
      <c r="E406" s="287"/>
      <c r="F406" s="287"/>
      <c r="G406" s="287"/>
      <c r="H406" s="287"/>
      <c r="I406" s="287"/>
      <c r="J406" s="287"/>
      <c r="K406" s="342"/>
    </row>
    <row r="407" spans="2:11" x14ac:dyDescent="0.35">
      <c r="B407" s="287"/>
      <c r="C407" s="287"/>
      <c r="D407" s="287"/>
      <c r="E407" s="287"/>
      <c r="F407" s="287"/>
      <c r="G407" s="287"/>
      <c r="H407" s="287"/>
      <c r="I407" s="287"/>
      <c r="J407" s="287"/>
      <c r="K407" s="342"/>
    </row>
    <row r="408" spans="2:11" x14ac:dyDescent="0.35">
      <c r="B408" s="287"/>
      <c r="C408" s="287"/>
      <c r="D408" s="287"/>
      <c r="E408" s="287"/>
      <c r="F408" s="287"/>
      <c r="G408" s="287"/>
      <c r="H408" s="287"/>
      <c r="I408" s="287"/>
      <c r="J408" s="287"/>
      <c r="K408" s="342"/>
    </row>
    <row r="409" spans="2:11" x14ac:dyDescent="0.35">
      <c r="B409" s="287"/>
      <c r="C409" s="287"/>
      <c r="D409" s="287"/>
      <c r="E409" s="287"/>
      <c r="F409" s="287"/>
      <c r="G409" s="287"/>
      <c r="H409" s="287"/>
      <c r="I409" s="287"/>
      <c r="J409" s="287"/>
      <c r="K409" s="342"/>
    </row>
    <row r="410" spans="2:11" x14ac:dyDescent="0.35">
      <c r="B410" s="287"/>
      <c r="C410" s="287"/>
      <c r="D410" s="287"/>
      <c r="E410" s="287"/>
      <c r="F410" s="287"/>
      <c r="G410" s="287"/>
      <c r="H410" s="287"/>
      <c r="I410" s="287"/>
      <c r="J410" s="287"/>
      <c r="K410" s="342"/>
    </row>
    <row r="411" spans="2:11" x14ac:dyDescent="0.35">
      <c r="B411" s="287"/>
      <c r="C411" s="287"/>
      <c r="D411" s="287"/>
      <c r="E411" s="287"/>
      <c r="F411" s="287"/>
      <c r="G411" s="287"/>
      <c r="H411" s="287"/>
      <c r="I411" s="287"/>
      <c r="J411" s="287"/>
      <c r="K411" s="342"/>
    </row>
    <row r="412" spans="2:11" x14ac:dyDescent="0.35">
      <c r="B412" s="287"/>
      <c r="C412" s="287"/>
      <c r="D412" s="287"/>
      <c r="E412" s="287"/>
      <c r="F412" s="287"/>
      <c r="G412" s="287"/>
      <c r="H412" s="287"/>
      <c r="I412" s="287"/>
      <c r="J412" s="287"/>
      <c r="K412" s="342"/>
    </row>
    <row r="413" spans="2:11" x14ac:dyDescent="0.35">
      <c r="B413" s="287"/>
      <c r="C413" s="287"/>
      <c r="D413" s="287"/>
      <c r="E413" s="287"/>
      <c r="F413" s="287"/>
      <c r="G413" s="287"/>
      <c r="H413" s="287"/>
      <c r="I413" s="287"/>
      <c r="J413" s="287"/>
      <c r="K413" s="342"/>
    </row>
    <row r="414" spans="2:11" x14ac:dyDescent="0.35">
      <c r="B414" s="287"/>
      <c r="C414" s="287"/>
      <c r="D414" s="287"/>
      <c r="E414" s="287"/>
      <c r="F414" s="287"/>
      <c r="G414" s="287"/>
      <c r="H414" s="287"/>
      <c r="I414" s="287"/>
      <c r="J414" s="287"/>
      <c r="K414" s="342"/>
    </row>
    <row r="415" spans="2:11" x14ac:dyDescent="0.35">
      <c r="B415" s="287"/>
      <c r="C415" s="287"/>
      <c r="D415" s="287"/>
      <c r="E415" s="287"/>
      <c r="F415" s="287"/>
      <c r="G415" s="287"/>
      <c r="H415" s="287"/>
      <c r="I415" s="287"/>
      <c r="J415" s="287"/>
      <c r="K415" s="342"/>
    </row>
    <row r="416" spans="2:11" x14ac:dyDescent="0.35">
      <c r="B416" s="287"/>
      <c r="C416" s="287"/>
      <c r="D416" s="287"/>
      <c r="E416" s="287"/>
      <c r="F416" s="287"/>
      <c r="G416" s="287"/>
      <c r="H416" s="287"/>
      <c r="I416" s="287"/>
      <c r="J416" s="287"/>
      <c r="K416" s="342"/>
    </row>
    <row r="417" spans="2:11" x14ac:dyDescent="0.35">
      <c r="B417" s="287"/>
      <c r="C417" s="287"/>
      <c r="D417" s="287"/>
      <c r="E417" s="287"/>
      <c r="F417" s="287"/>
      <c r="G417" s="287"/>
      <c r="H417" s="287"/>
      <c r="I417" s="287"/>
      <c r="J417" s="287"/>
      <c r="K417" s="342"/>
    </row>
    <row r="418" spans="2:11" x14ac:dyDescent="0.35">
      <c r="B418" s="287"/>
      <c r="C418" s="287"/>
      <c r="D418" s="287"/>
      <c r="E418" s="287"/>
      <c r="F418" s="287"/>
      <c r="G418" s="287"/>
      <c r="H418" s="287"/>
      <c r="I418" s="287"/>
      <c r="J418" s="287"/>
      <c r="K418" s="342"/>
    </row>
    <row r="419" spans="2:11" x14ac:dyDescent="0.35">
      <c r="B419" s="287"/>
      <c r="C419" s="287"/>
      <c r="D419" s="287"/>
      <c r="E419" s="287"/>
      <c r="F419" s="287"/>
      <c r="G419" s="287"/>
      <c r="H419" s="287"/>
      <c r="I419" s="287"/>
      <c r="J419" s="287"/>
      <c r="K419" s="342"/>
    </row>
    <row r="420" spans="2:11" x14ac:dyDescent="0.35">
      <c r="B420" s="287"/>
      <c r="C420" s="287"/>
      <c r="D420" s="287"/>
      <c r="E420" s="287"/>
      <c r="F420" s="287"/>
      <c r="G420" s="287"/>
      <c r="H420" s="287"/>
      <c r="I420" s="287"/>
      <c r="J420" s="287"/>
      <c r="K420" s="342"/>
    </row>
    <row r="421" spans="2:11" x14ac:dyDescent="0.35">
      <c r="B421" s="287"/>
      <c r="C421" s="287"/>
      <c r="D421" s="287"/>
      <c r="E421" s="287"/>
      <c r="F421" s="287"/>
      <c r="G421" s="287"/>
      <c r="H421" s="287"/>
      <c r="I421" s="287"/>
      <c r="J421" s="287"/>
      <c r="K421" s="342"/>
    </row>
    <row r="422" spans="2:11" x14ac:dyDescent="0.35">
      <c r="B422" s="287"/>
      <c r="C422" s="287"/>
      <c r="D422" s="287"/>
      <c r="E422" s="287"/>
      <c r="F422" s="287"/>
      <c r="G422" s="287"/>
      <c r="H422" s="287"/>
      <c r="I422" s="287"/>
      <c r="J422" s="287"/>
      <c r="K422" s="342"/>
    </row>
    <row r="423" spans="2:11" x14ac:dyDescent="0.35">
      <c r="B423" s="287"/>
      <c r="C423" s="287"/>
      <c r="D423" s="287"/>
      <c r="E423" s="287"/>
      <c r="F423" s="287"/>
      <c r="G423" s="287"/>
      <c r="H423" s="287"/>
      <c r="I423" s="287"/>
      <c r="J423" s="287"/>
      <c r="K423" s="342"/>
    </row>
    <row r="424" spans="2:11" x14ac:dyDescent="0.35">
      <c r="B424" s="287"/>
      <c r="C424" s="287"/>
      <c r="D424" s="287"/>
      <c r="E424" s="287"/>
      <c r="F424" s="287"/>
      <c r="G424" s="287"/>
      <c r="H424" s="287"/>
      <c r="I424" s="287"/>
      <c r="J424" s="287"/>
      <c r="K424" s="342"/>
    </row>
    <row r="425" spans="2:11" x14ac:dyDescent="0.35">
      <c r="B425" s="287"/>
      <c r="C425" s="287"/>
      <c r="D425" s="287"/>
      <c r="E425" s="287"/>
      <c r="F425" s="287"/>
      <c r="G425" s="287"/>
      <c r="H425" s="287"/>
      <c r="I425" s="287"/>
      <c r="J425" s="287"/>
      <c r="K425" s="342"/>
    </row>
    <row r="426" spans="2:11" x14ac:dyDescent="0.35">
      <c r="B426" s="287"/>
      <c r="C426" s="287"/>
      <c r="D426" s="287"/>
      <c r="E426" s="287"/>
      <c r="F426" s="287"/>
      <c r="G426" s="287"/>
      <c r="H426" s="287"/>
      <c r="I426" s="287"/>
      <c r="J426" s="287"/>
      <c r="K426" s="342"/>
    </row>
    <row r="427" spans="2:11" x14ac:dyDescent="0.35">
      <c r="B427" s="287"/>
      <c r="C427" s="287"/>
      <c r="D427" s="287"/>
      <c r="E427" s="287"/>
      <c r="F427" s="287"/>
      <c r="G427" s="287"/>
      <c r="H427" s="287"/>
      <c r="I427" s="287"/>
      <c r="J427" s="287"/>
      <c r="K427" s="342"/>
    </row>
    <row r="428" spans="2:11" x14ac:dyDescent="0.35">
      <c r="B428" s="287"/>
      <c r="C428" s="287"/>
      <c r="D428" s="287"/>
      <c r="E428" s="287"/>
      <c r="F428" s="287"/>
      <c r="G428" s="287"/>
      <c r="H428" s="287"/>
      <c r="I428" s="287"/>
      <c r="J428" s="287"/>
      <c r="K428" s="342"/>
    </row>
    <row r="429" spans="2:11" x14ac:dyDescent="0.35">
      <c r="B429" s="287"/>
      <c r="C429" s="287"/>
      <c r="D429" s="287"/>
      <c r="E429" s="287"/>
      <c r="F429" s="287"/>
      <c r="G429" s="287"/>
      <c r="H429" s="287"/>
      <c r="I429" s="287"/>
      <c r="J429" s="287"/>
      <c r="K429" s="342"/>
    </row>
    <row r="430" spans="2:11" x14ac:dyDescent="0.35">
      <c r="B430" s="287"/>
      <c r="C430" s="287"/>
      <c r="D430" s="287"/>
      <c r="E430" s="287"/>
      <c r="F430" s="287"/>
      <c r="G430" s="287"/>
      <c r="H430" s="287"/>
      <c r="I430" s="287"/>
      <c r="J430" s="287"/>
      <c r="K430" s="342"/>
    </row>
    <row r="431" spans="2:11" x14ac:dyDescent="0.35">
      <c r="B431" s="287"/>
      <c r="C431" s="287"/>
      <c r="D431" s="287"/>
      <c r="E431" s="287"/>
      <c r="F431" s="287"/>
      <c r="G431" s="287"/>
      <c r="H431" s="287"/>
      <c r="I431" s="287"/>
      <c r="J431" s="287"/>
      <c r="K431" s="342"/>
    </row>
    <row r="432" spans="2:11" x14ac:dyDescent="0.35">
      <c r="B432" s="287"/>
      <c r="C432" s="287"/>
      <c r="D432" s="287"/>
      <c r="E432" s="287"/>
      <c r="F432" s="287"/>
      <c r="G432" s="287"/>
      <c r="H432" s="287"/>
      <c r="I432" s="287"/>
      <c r="J432" s="287"/>
      <c r="K432" s="342"/>
    </row>
    <row r="433" spans="2:11" x14ac:dyDescent="0.35">
      <c r="B433" s="287"/>
      <c r="C433" s="287"/>
      <c r="D433" s="287"/>
      <c r="E433" s="287"/>
      <c r="F433" s="287"/>
      <c r="G433" s="287"/>
      <c r="H433" s="287"/>
      <c r="I433" s="287"/>
      <c r="J433" s="287"/>
      <c r="K433" s="342"/>
    </row>
    <row r="434" spans="2:11" x14ac:dyDescent="0.35">
      <c r="B434" s="287"/>
      <c r="C434" s="287"/>
      <c r="D434" s="287"/>
      <c r="E434" s="287"/>
      <c r="F434" s="287"/>
      <c r="G434" s="287"/>
      <c r="H434" s="287"/>
      <c r="I434" s="287"/>
      <c r="J434" s="287"/>
      <c r="K434" s="342"/>
    </row>
    <row r="435" spans="2:11" x14ac:dyDescent="0.35">
      <c r="B435" s="287"/>
      <c r="C435" s="287"/>
      <c r="D435" s="287"/>
      <c r="E435" s="287"/>
      <c r="F435" s="287"/>
      <c r="G435" s="287"/>
      <c r="H435" s="287"/>
      <c r="I435" s="287"/>
      <c r="J435" s="287"/>
      <c r="K435" s="342"/>
    </row>
    <row r="436" spans="2:11" x14ac:dyDescent="0.35">
      <c r="B436" s="287"/>
      <c r="C436" s="287"/>
      <c r="D436" s="287"/>
      <c r="E436" s="287"/>
      <c r="F436" s="287"/>
      <c r="G436" s="287"/>
      <c r="H436" s="287"/>
      <c r="I436" s="287"/>
      <c r="J436" s="287"/>
      <c r="K436" s="342"/>
    </row>
    <row r="437" spans="2:11" x14ac:dyDescent="0.35">
      <c r="B437" s="287"/>
      <c r="C437" s="287"/>
      <c r="D437" s="287"/>
      <c r="E437" s="287"/>
      <c r="F437" s="287"/>
      <c r="G437" s="287"/>
      <c r="H437" s="287"/>
      <c r="I437" s="287"/>
      <c r="J437" s="287"/>
      <c r="K437" s="342"/>
    </row>
    <row r="438" spans="2:11" x14ac:dyDescent="0.35">
      <c r="B438" s="287"/>
      <c r="C438" s="287"/>
      <c r="D438" s="287"/>
      <c r="E438" s="287"/>
      <c r="F438" s="287"/>
      <c r="G438" s="287"/>
      <c r="H438" s="287"/>
      <c r="I438" s="287"/>
      <c r="J438" s="287"/>
      <c r="K438" s="342"/>
    </row>
    <row r="439" spans="2:11" x14ac:dyDescent="0.35">
      <c r="B439" s="287"/>
      <c r="C439" s="287"/>
      <c r="D439" s="287"/>
      <c r="E439" s="287"/>
      <c r="F439" s="287"/>
      <c r="G439" s="287"/>
      <c r="H439" s="287"/>
      <c r="I439" s="287"/>
      <c r="J439" s="287"/>
      <c r="K439" s="342"/>
    </row>
    <row r="440" spans="2:11" x14ac:dyDescent="0.35">
      <c r="B440" s="287"/>
      <c r="C440" s="287"/>
      <c r="D440" s="287"/>
      <c r="E440" s="287"/>
      <c r="F440" s="287"/>
      <c r="G440" s="287"/>
      <c r="H440" s="287"/>
      <c r="I440" s="287"/>
      <c r="J440" s="287"/>
      <c r="K440" s="342"/>
    </row>
    <row r="441" spans="2:11" x14ac:dyDescent="0.35">
      <c r="B441" s="287"/>
      <c r="C441" s="287"/>
      <c r="D441" s="287"/>
      <c r="E441" s="287"/>
      <c r="F441" s="287"/>
      <c r="G441" s="287"/>
      <c r="H441" s="287"/>
      <c r="I441" s="287"/>
      <c r="J441" s="287"/>
      <c r="K441" s="342"/>
    </row>
    <row r="442" spans="2:11" x14ac:dyDescent="0.35">
      <c r="B442" s="287"/>
      <c r="C442" s="287"/>
      <c r="D442" s="287"/>
      <c r="E442" s="287"/>
      <c r="F442" s="287"/>
      <c r="G442" s="287"/>
      <c r="H442" s="287"/>
      <c r="I442" s="287"/>
      <c r="J442" s="287"/>
      <c r="K442" s="342"/>
    </row>
    <row r="443" spans="2:11" x14ac:dyDescent="0.35">
      <c r="B443" s="287"/>
      <c r="C443" s="287"/>
      <c r="D443" s="287"/>
      <c r="E443" s="287"/>
      <c r="F443" s="287"/>
      <c r="G443" s="287"/>
      <c r="H443" s="287"/>
      <c r="I443" s="287"/>
      <c r="J443" s="287"/>
      <c r="K443" s="342"/>
    </row>
    <row r="444" spans="2:11" x14ac:dyDescent="0.35">
      <c r="B444" s="287"/>
      <c r="C444" s="287"/>
      <c r="D444" s="287"/>
      <c r="E444" s="287"/>
      <c r="F444" s="287"/>
      <c r="G444" s="287"/>
      <c r="H444" s="287"/>
      <c r="I444" s="287"/>
      <c r="J444" s="287"/>
      <c r="K444" s="342"/>
    </row>
    <row r="445" spans="2:11" x14ac:dyDescent="0.35">
      <c r="B445" s="287"/>
      <c r="C445" s="287"/>
      <c r="D445" s="287"/>
      <c r="E445" s="287"/>
      <c r="F445" s="287"/>
      <c r="G445" s="287"/>
      <c r="H445" s="287"/>
      <c r="I445" s="287"/>
      <c r="J445" s="287"/>
      <c r="K445" s="342"/>
    </row>
    <row r="446" spans="2:11" x14ac:dyDescent="0.35">
      <c r="B446" s="287"/>
      <c r="C446" s="287"/>
      <c r="D446" s="287"/>
      <c r="E446" s="287"/>
      <c r="F446" s="287"/>
      <c r="G446" s="287"/>
      <c r="H446" s="287"/>
      <c r="I446" s="287"/>
      <c r="J446" s="287"/>
      <c r="K446" s="342"/>
    </row>
    <row r="447" spans="2:11" x14ac:dyDescent="0.35">
      <c r="B447" s="287"/>
      <c r="C447" s="287"/>
      <c r="D447" s="287"/>
      <c r="E447" s="287"/>
      <c r="F447" s="287"/>
      <c r="G447" s="287"/>
      <c r="H447" s="287"/>
      <c r="I447" s="287"/>
      <c r="J447" s="287"/>
      <c r="K447" s="342"/>
    </row>
    <row r="448" spans="2:11" x14ac:dyDescent="0.35">
      <c r="B448" s="287"/>
      <c r="C448" s="287"/>
      <c r="D448" s="287"/>
      <c r="E448" s="287"/>
      <c r="F448" s="287"/>
      <c r="G448" s="287"/>
      <c r="H448" s="287"/>
      <c r="I448" s="287"/>
      <c r="J448" s="287"/>
      <c r="K448" s="342"/>
    </row>
    <row r="449" spans="2:11" x14ac:dyDescent="0.35">
      <c r="B449" s="287"/>
      <c r="C449" s="287"/>
      <c r="D449" s="287"/>
      <c r="E449" s="287"/>
      <c r="F449" s="287"/>
      <c r="G449" s="287"/>
      <c r="H449" s="287"/>
      <c r="I449" s="287"/>
      <c r="J449" s="287"/>
      <c r="K449" s="342"/>
    </row>
    <row r="450" spans="2:11" x14ac:dyDescent="0.35">
      <c r="B450" s="287"/>
      <c r="C450" s="287"/>
      <c r="D450" s="287"/>
      <c r="E450" s="287"/>
      <c r="F450" s="287"/>
      <c r="G450" s="287"/>
      <c r="H450" s="287"/>
      <c r="I450" s="287"/>
      <c r="J450" s="287"/>
      <c r="K450" s="342"/>
    </row>
    <row r="451" spans="2:11" x14ac:dyDescent="0.35">
      <c r="B451" s="287"/>
      <c r="C451" s="287"/>
      <c r="D451" s="287"/>
      <c r="E451" s="287"/>
      <c r="F451" s="287"/>
      <c r="G451" s="287"/>
      <c r="H451" s="287"/>
      <c r="I451" s="287"/>
      <c r="J451" s="287"/>
      <c r="K451" s="342"/>
    </row>
    <row r="452" spans="2:11" x14ac:dyDescent="0.35">
      <c r="B452" s="287"/>
      <c r="C452" s="287"/>
      <c r="D452" s="287"/>
      <c r="E452" s="287"/>
      <c r="F452" s="287"/>
      <c r="G452" s="287"/>
      <c r="H452" s="287"/>
      <c r="I452" s="287"/>
      <c r="J452" s="287"/>
      <c r="K452" s="342"/>
    </row>
    <row r="453" spans="2:11" x14ac:dyDescent="0.35">
      <c r="B453" s="287"/>
      <c r="C453" s="287"/>
      <c r="D453" s="287"/>
      <c r="E453" s="287"/>
      <c r="F453" s="287"/>
      <c r="G453" s="287"/>
      <c r="H453" s="287"/>
      <c r="I453" s="287"/>
      <c r="J453" s="287"/>
      <c r="K453" s="342"/>
    </row>
    <row r="454" spans="2:11" x14ac:dyDescent="0.35">
      <c r="B454" s="287"/>
      <c r="C454" s="287"/>
      <c r="D454" s="287"/>
      <c r="E454" s="287"/>
      <c r="F454" s="287"/>
      <c r="G454" s="287"/>
      <c r="H454" s="287"/>
      <c r="I454" s="287"/>
      <c r="J454" s="287"/>
      <c r="K454" s="342"/>
    </row>
    <row r="455" spans="2:11" x14ac:dyDescent="0.35">
      <c r="B455" s="287"/>
      <c r="C455" s="287"/>
      <c r="D455" s="287"/>
      <c r="E455" s="287"/>
      <c r="F455" s="287"/>
      <c r="G455" s="287"/>
      <c r="H455" s="287"/>
      <c r="I455" s="287"/>
      <c r="J455" s="287"/>
      <c r="K455" s="342"/>
    </row>
    <row r="456" spans="2:11" x14ac:dyDescent="0.35">
      <c r="B456" s="287"/>
      <c r="C456" s="287"/>
      <c r="D456" s="287"/>
      <c r="E456" s="287"/>
      <c r="F456" s="287"/>
      <c r="G456" s="287"/>
      <c r="H456" s="287"/>
      <c r="I456" s="287"/>
      <c r="J456" s="287"/>
      <c r="K456" s="342"/>
    </row>
    <row r="457" spans="2:11" x14ac:dyDescent="0.35">
      <c r="B457" s="287"/>
      <c r="C457" s="287"/>
      <c r="D457" s="287"/>
      <c r="E457" s="287"/>
      <c r="F457" s="287"/>
      <c r="G457" s="287"/>
      <c r="H457" s="287"/>
      <c r="I457" s="287"/>
      <c r="J457" s="287"/>
      <c r="K457" s="342"/>
    </row>
    <row r="458" spans="2:11" x14ac:dyDescent="0.35">
      <c r="B458" s="287"/>
      <c r="C458" s="287"/>
      <c r="D458" s="287"/>
      <c r="E458" s="287"/>
      <c r="F458" s="287"/>
      <c r="G458" s="287"/>
      <c r="H458" s="287"/>
      <c r="I458" s="287"/>
      <c r="J458" s="287"/>
      <c r="K458" s="342"/>
    </row>
    <row r="459" spans="2:11" x14ac:dyDescent="0.35">
      <c r="B459" s="287"/>
      <c r="C459" s="287"/>
      <c r="D459" s="287"/>
      <c r="E459" s="287"/>
      <c r="F459" s="287"/>
      <c r="G459" s="287"/>
      <c r="H459" s="287"/>
      <c r="I459" s="287"/>
      <c r="J459" s="287"/>
      <c r="K459" s="342"/>
    </row>
    <row r="460" spans="2:11" x14ac:dyDescent="0.35">
      <c r="B460" s="287"/>
      <c r="C460" s="287"/>
      <c r="D460" s="287"/>
      <c r="E460" s="287"/>
      <c r="F460" s="287"/>
      <c r="G460" s="287"/>
      <c r="H460" s="287"/>
      <c r="I460" s="287"/>
      <c r="J460" s="287"/>
      <c r="K460" s="342"/>
    </row>
    <row r="461" spans="2:11" x14ac:dyDescent="0.35">
      <c r="B461" s="287"/>
      <c r="C461" s="287"/>
      <c r="D461" s="287"/>
      <c r="E461" s="287"/>
      <c r="F461" s="287"/>
      <c r="G461" s="287"/>
      <c r="H461" s="287"/>
      <c r="I461" s="287"/>
      <c r="J461" s="287"/>
      <c r="K461" s="342"/>
    </row>
    <row r="462" spans="2:11" x14ac:dyDescent="0.35">
      <c r="B462" s="287"/>
      <c r="C462" s="287"/>
      <c r="D462" s="287"/>
      <c r="E462" s="287"/>
      <c r="F462" s="287"/>
      <c r="G462" s="287"/>
      <c r="H462" s="287"/>
      <c r="I462" s="287"/>
      <c r="J462" s="287"/>
      <c r="K462" s="342"/>
    </row>
    <row r="463" spans="2:11" x14ac:dyDescent="0.35">
      <c r="B463" s="287"/>
      <c r="C463" s="287"/>
      <c r="D463" s="287"/>
      <c r="E463" s="287"/>
      <c r="F463" s="287"/>
      <c r="G463" s="287"/>
      <c r="H463" s="287"/>
      <c r="I463" s="287"/>
      <c r="J463" s="287"/>
      <c r="K463" s="342"/>
    </row>
    <row r="464" spans="2:11" x14ac:dyDescent="0.35">
      <c r="B464" s="287"/>
      <c r="C464" s="287"/>
      <c r="D464" s="287"/>
      <c r="E464" s="287"/>
      <c r="F464" s="287"/>
      <c r="G464" s="287"/>
      <c r="H464" s="287"/>
      <c r="I464" s="287"/>
      <c r="J464" s="287"/>
      <c r="K464" s="342"/>
    </row>
    <row r="465" spans="2:11" x14ac:dyDescent="0.35">
      <c r="B465" s="287"/>
      <c r="C465" s="287"/>
      <c r="D465" s="287"/>
      <c r="E465" s="287"/>
      <c r="F465" s="287"/>
      <c r="G465" s="287"/>
      <c r="H465" s="287"/>
      <c r="I465" s="287"/>
      <c r="J465" s="287"/>
      <c r="K465" s="342"/>
    </row>
    <row r="466" spans="2:11" x14ac:dyDescent="0.35">
      <c r="B466" s="287"/>
      <c r="C466" s="287"/>
      <c r="D466" s="287"/>
      <c r="E466" s="287"/>
      <c r="F466" s="287"/>
      <c r="G466" s="287"/>
      <c r="H466" s="287"/>
      <c r="I466" s="287"/>
      <c r="J466" s="287"/>
      <c r="K466" s="342"/>
    </row>
    <row r="467" spans="2:11" x14ac:dyDescent="0.35">
      <c r="B467" s="287"/>
      <c r="C467" s="287"/>
      <c r="D467" s="287"/>
      <c r="E467" s="287"/>
      <c r="F467" s="287"/>
      <c r="G467" s="287"/>
      <c r="H467" s="287"/>
      <c r="I467" s="287"/>
      <c r="J467" s="287"/>
      <c r="K467" s="342"/>
    </row>
    <row r="468" spans="2:11" x14ac:dyDescent="0.35">
      <c r="B468" s="287"/>
      <c r="C468" s="287"/>
      <c r="D468" s="287"/>
      <c r="E468" s="287"/>
      <c r="F468" s="287"/>
      <c r="G468" s="287"/>
      <c r="H468" s="287"/>
      <c r="I468" s="287"/>
      <c r="J468" s="287"/>
      <c r="K468" s="342"/>
    </row>
    <row r="469" spans="2:11" x14ac:dyDescent="0.35">
      <c r="B469" s="287"/>
      <c r="C469" s="287"/>
      <c r="D469" s="287"/>
      <c r="E469" s="287"/>
      <c r="F469" s="287"/>
      <c r="G469" s="287"/>
      <c r="H469" s="287"/>
      <c r="I469" s="287"/>
      <c r="J469" s="287"/>
      <c r="K469" s="342"/>
    </row>
    <row r="470" spans="2:11" x14ac:dyDescent="0.35">
      <c r="B470" s="287"/>
      <c r="C470" s="287"/>
      <c r="D470" s="287"/>
      <c r="E470" s="287"/>
      <c r="F470" s="287"/>
      <c r="G470" s="287"/>
      <c r="H470" s="287"/>
      <c r="I470" s="287"/>
      <c r="J470" s="287"/>
      <c r="K470" s="342"/>
    </row>
    <row r="471" spans="2:11" x14ac:dyDescent="0.35">
      <c r="B471" s="287"/>
      <c r="C471" s="287"/>
      <c r="D471" s="287"/>
      <c r="E471" s="287"/>
      <c r="F471" s="287"/>
      <c r="G471" s="287"/>
      <c r="H471" s="287"/>
      <c r="I471" s="287"/>
      <c r="J471" s="287"/>
      <c r="K471" s="342"/>
    </row>
    <row r="472" spans="2:11" x14ac:dyDescent="0.35">
      <c r="B472" s="287"/>
      <c r="C472" s="287"/>
      <c r="D472" s="287"/>
      <c r="E472" s="287"/>
      <c r="F472" s="287"/>
      <c r="G472" s="287"/>
      <c r="H472" s="287"/>
      <c r="I472" s="287"/>
      <c r="J472" s="287"/>
      <c r="K472" s="342"/>
    </row>
    <row r="473" spans="2:11" x14ac:dyDescent="0.35">
      <c r="B473" s="287"/>
      <c r="C473" s="287"/>
      <c r="D473" s="287"/>
      <c r="E473" s="287"/>
      <c r="F473" s="287"/>
      <c r="G473" s="287"/>
      <c r="H473" s="287"/>
      <c r="I473" s="287"/>
      <c r="J473" s="287"/>
      <c r="K473" s="342"/>
    </row>
    <row r="474" spans="2:11" x14ac:dyDescent="0.35">
      <c r="B474" s="287"/>
      <c r="C474" s="287"/>
      <c r="D474" s="287"/>
      <c r="E474" s="287"/>
      <c r="F474" s="287"/>
      <c r="G474" s="287"/>
      <c r="H474" s="287"/>
      <c r="I474" s="287"/>
      <c r="J474" s="287"/>
      <c r="K474" s="342"/>
    </row>
    <row r="475" spans="2:11" x14ac:dyDescent="0.35">
      <c r="B475" s="287"/>
      <c r="C475" s="287"/>
      <c r="D475" s="287"/>
      <c r="E475" s="287"/>
      <c r="F475" s="287"/>
      <c r="G475" s="287"/>
      <c r="H475" s="287"/>
      <c r="I475" s="287"/>
      <c r="J475" s="287"/>
      <c r="K475" s="342"/>
    </row>
    <row r="476" spans="2:11" x14ac:dyDescent="0.35">
      <c r="B476" s="287"/>
      <c r="C476" s="287"/>
      <c r="D476" s="287"/>
      <c r="E476" s="287"/>
      <c r="F476" s="287"/>
      <c r="G476" s="287"/>
      <c r="H476" s="287"/>
      <c r="I476" s="287"/>
      <c r="J476" s="287"/>
      <c r="K476" s="342"/>
    </row>
    <row r="477" spans="2:11" x14ac:dyDescent="0.35">
      <c r="B477" s="287"/>
      <c r="C477" s="287"/>
      <c r="D477" s="287"/>
      <c r="E477" s="287"/>
      <c r="F477" s="287"/>
      <c r="G477" s="287"/>
      <c r="H477" s="287"/>
      <c r="I477" s="287"/>
      <c r="J477" s="287"/>
      <c r="K477" s="342"/>
    </row>
    <row r="478" spans="2:11" x14ac:dyDescent="0.35">
      <c r="B478" s="287"/>
      <c r="C478" s="287"/>
      <c r="D478" s="287"/>
      <c r="E478" s="287"/>
      <c r="F478" s="287"/>
      <c r="G478" s="287"/>
      <c r="H478" s="287"/>
      <c r="I478" s="287"/>
      <c r="J478" s="287"/>
      <c r="K478" s="342"/>
    </row>
    <row r="479" spans="2:11" x14ac:dyDescent="0.35">
      <c r="B479" s="287"/>
      <c r="C479" s="287"/>
      <c r="D479" s="287"/>
      <c r="E479" s="287"/>
      <c r="F479" s="287"/>
      <c r="G479" s="287"/>
      <c r="H479" s="287"/>
      <c r="I479" s="287"/>
      <c r="J479" s="287"/>
      <c r="K479" s="342"/>
    </row>
    <row r="480" spans="2:11" x14ac:dyDescent="0.35">
      <c r="B480" s="287"/>
      <c r="C480" s="287"/>
      <c r="D480" s="287"/>
      <c r="E480" s="287"/>
      <c r="F480" s="287"/>
      <c r="G480" s="287"/>
      <c r="H480" s="287"/>
      <c r="I480" s="287"/>
      <c r="J480" s="287"/>
      <c r="K480" s="342"/>
    </row>
    <row r="481" spans="2:11" x14ac:dyDescent="0.35">
      <c r="B481" s="287"/>
      <c r="C481" s="287"/>
      <c r="D481" s="287"/>
      <c r="E481" s="287"/>
      <c r="F481" s="287"/>
      <c r="G481" s="287"/>
      <c r="H481" s="287"/>
      <c r="I481" s="287"/>
      <c r="J481" s="287"/>
      <c r="K481" s="342"/>
    </row>
    <row r="482" spans="2:11" x14ac:dyDescent="0.35">
      <c r="B482" s="287"/>
      <c r="C482" s="287"/>
      <c r="D482" s="287"/>
      <c r="E482" s="287"/>
      <c r="F482" s="287"/>
      <c r="G482" s="287"/>
      <c r="H482" s="287"/>
      <c r="I482" s="287"/>
      <c r="J482" s="287"/>
      <c r="K482" s="342"/>
    </row>
    <row r="483" spans="2:11" x14ac:dyDescent="0.35">
      <c r="B483" s="287"/>
      <c r="C483" s="287"/>
      <c r="D483" s="287"/>
      <c r="E483" s="287"/>
      <c r="F483" s="287"/>
      <c r="G483" s="287"/>
      <c r="H483" s="287"/>
      <c r="I483" s="287"/>
      <c r="J483" s="287"/>
      <c r="K483" s="342"/>
    </row>
    <row r="484" spans="2:11" x14ac:dyDescent="0.35">
      <c r="B484" s="287"/>
      <c r="C484" s="287"/>
      <c r="D484" s="287"/>
      <c r="E484" s="287"/>
      <c r="F484" s="287"/>
      <c r="G484" s="287"/>
      <c r="H484" s="287"/>
      <c r="I484" s="287"/>
      <c r="J484" s="287"/>
      <c r="K484" s="342"/>
    </row>
    <row r="485" spans="2:11" x14ac:dyDescent="0.35">
      <c r="B485" s="287"/>
      <c r="C485" s="287"/>
      <c r="D485" s="287"/>
      <c r="E485" s="287"/>
      <c r="F485" s="287"/>
      <c r="G485" s="287"/>
      <c r="H485" s="287"/>
      <c r="I485" s="287"/>
      <c r="J485" s="287"/>
      <c r="K485" s="342"/>
    </row>
    <row r="486" spans="2:11" x14ac:dyDescent="0.35">
      <c r="B486" s="287"/>
      <c r="C486" s="287"/>
      <c r="D486" s="287"/>
      <c r="E486" s="287"/>
      <c r="F486" s="287"/>
      <c r="G486" s="287"/>
      <c r="H486" s="287"/>
      <c r="I486" s="287"/>
      <c r="J486" s="287"/>
      <c r="K486" s="342"/>
    </row>
    <row r="487" spans="2:11" x14ac:dyDescent="0.35">
      <c r="B487" s="287"/>
      <c r="C487" s="287"/>
      <c r="D487" s="287"/>
      <c r="E487" s="287"/>
      <c r="F487" s="287"/>
      <c r="G487" s="287"/>
      <c r="H487" s="287"/>
      <c r="I487" s="287"/>
      <c r="J487" s="287"/>
      <c r="K487" s="342"/>
    </row>
    <row r="488" spans="2:11" x14ac:dyDescent="0.35">
      <c r="B488" s="287"/>
      <c r="C488" s="287"/>
      <c r="D488" s="287"/>
      <c r="E488" s="287"/>
      <c r="F488" s="287"/>
      <c r="G488" s="287"/>
      <c r="H488" s="287"/>
      <c r="I488" s="287"/>
      <c r="J488" s="287"/>
      <c r="K488" s="342"/>
    </row>
    <row r="489" spans="2:11" x14ac:dyDescent="0.35">
      <c r="B489" s="287"/>
      <c r="C489" s="287"/>
      <c r="D489" s="287"/>
      <c r="E489" s="287"/>
      <c r="F489" s="287"/>
      <c r="G489" s="287"/>
      <c r="H489" s="287"/>
      <c r="I489" s="287"/>
      <c r="J489" s="287"/>
      <c r="K489" s="342"/>
    </row>
    <row r="490" spans="2:11" x14ac:dyDescent="0.35">
      <c r="B490" s="287"/>
      <c r="C490" s="287"/>
      <c r="D490" s="287"/>
      <c r="E490" s="287"/>
      <c r="F490" s="287"/>
      <c r="G490" s="287"/>
      <c r="H490" s="287"/>
      <c r="I490" s="287"/>
      <c r="J490" s="287"/>
      <c r="K490" s="342"/>
    </row>
    <row r="491" spans="2:11" x14ac:dyDescent="0.35">
      <c r="B491" s="287"/>
      <c r="C491" s="287"/>
      <c r="D491" s="287"/>
      <c r="E491" s="287"/>
      <c r="F491" s="287"/>
      <c r="G491" s="287"/>
      <c r="H491" s="287"/>
      <c r="I491" s="287"/>
      <c r="J491" s="287"/>
      <c r="K491" s="342"/>
    </row>
    <row r="492" spans="2:11" x14ac:dyDescent="0.35">
      <c r="B492" s="287"/>
      <c r="C492" s="287"/>
      <c r="D492" s="287"/>
      <c r="E492" s="287"/>
      <c r="F492" s="287"/>
      <c r="G492" s="287"/>
      <c r="H492" s="287"/>
      <c r="I492" s="287"/>
      <c r="J492" s="287"/>
      <c r="K492" s="342"/>
    </row>
    <row r="493" spans="2:11" x14ac:dyDescent="0.35">
      <c r="B493" s="287"/>
      <c r="C493" s="287"/>
      <c r="D493" s="287"/>
      <c r="E493" s="287"/>
      <c r="F493" s="287"/>
      <c r="G493" s="287"/>
      <c r="H493" s="287"/>
      <c r="I493" s="287"/>
      <c r="J493" s="287"/>
      <c r="K493" s="342"/>
    </row>
    <row r="494" spans="2:11" x14ac:dyDescent="0.35">
      <c r="B494" s="287"/>
      <c r="C494" s="287"/>
      <c r="D494" s="287"/>
      <c r="E494" s="287"/>
      <c r="F494" s="287"/>
      <c r="G494" s="287"/>
      <c r="H494" s="287"/>
      <c r="I494" s="287"/>
      <c r="J494" s="287"/>
      <c r="K494" s="342"/>
    </row>
    <row r="495" spans="2:11" x14ac:dyDescent="0.35">
      <c r="B495" s="287"/>
      <c r="C495" s="287"/>
      <c r="D495" s="287"/>
      <c r="E495" s="287"/>
      <c r="F495" s="287"/>
      <c r="G495" s="287"/>
      <c r="H495" s="287"/>
      <c r="I495" s="287"/>
      <c r="J495" s="287"/>
      <c r="K495" s="342"/>
    </row>
    <row r="496" spans="2:11" x14ac:dyDescent="0.35">
      <c r="B496" s="287"/>
      <c r="C496" s="287"/>
      <c r="D496" s="287"/>
      <c r="E496" s="287"/>
      <c r="F496" s="287"/>
      <c r="G496" s="287"/>
      <c r="H496" s="287"/>
      <c r="I496" s="287"/>
      <c r="J496" s="287"/>
      <c r="K496" s="342"/>
    </row>
    <row r="497" spans="2:11" x14ac:dyDescent="0.35">
      <c r="B497" s="287"/>
      <c r="C497" s="287"/>
      <c r="D497" s="287"/>
      <c r="E497" s="287"/>
      <c r="F497" s="287"/>
      <c r="G497" s="287"/>
      <c r="H497" s="287"/>
      <c r="I497" s="287"/>
      <c r="J497" s="287"/>
      <c r="K497" s="342"/>
    </row>
    <row r="498" spans="2:11" x14ac:dyDescent="0.35">
      <c r="B498" s="287"/>
      <c r="C498" s="287"/>
      <c r="D498" s="287"/>
      <c r="E498" s="287"/>
      <c r="F498" s="287"/>
      <c r="G498" s="287"/>
      <c r="H498" s="287"/>
      <c r="I498" s="287"/>
      <c r="J498" s="287"/>
      <c r="K498" s="342"/>
    </row>
    <row r="499" spans="2:11" x14ac:dyDescent="0.35">
      <c r="B499" s="287"/>
      <c r="C499" s="287"/>
      <c r="D499" s="287"/>
      <c r="E499" s="287"/>
      <c r="F499" s="287"/>
      <c r="G499" s="287"/>
      <c r="H499" s="287"/>
      <c r="I499" s="287"/>
      <c r="J499" s="287"/>
      <c r="K499" s="342"/>
    </row>
    <row r="500" spans="2:11" x14ac:dyDescent="0.35">
      <c r="B500" s="287"/>
      <c r="C500" s="287"/>
      <c r="D500" s="287"/>
      <c r="E500" s="287"/>
      <c r="F500" s="287"/>
      <c r="G500" s="287"/>
      <c r="H500" s="287"/>
      <c r="I500" s="287"/>
      <c r="J500" s="287"/>
      <c r="K500" s="342"/>
    </row>
    <row r="501" spans="2:11" x14ac:dyDescent="0.35">
      <c r="B501" s="287"/>
      <c r="C501" s="287"/>
      <c r="D501" s="287"/>
      <c r="E501" s="287"/>
      <c r="F501" s="287"/>
      <c r="G501" s="287"/>
      <c r="H501" s="287"/>
      <c r="I501" s="287"/>
      <c r="J501" s="287"/>
      <c r="K501" s="342"/>
    </row>
    <row r="502" spans="2:11" x14ac:dyDescent="0.35">
      <c r="B502" s="287"/>
      <c r="C502" s="287"/>
      <c r="D502" s="287"/>
      <c r="E502" s="287"/>
      <c r="F502" s="287"/>
      <c r="G502" s="287"/>
      <c r="H502" s="287"/>
      <c r="I502" s="287"/>
      <c r="J502" s="287"/>
      <c r="K502" s="342"/>
    </row>
    <row r="503" spans="2:11" x14ac:dyDescent="0.35">
      <c r="B503" s="287"/>
      <c r="C503" s="287"/>
      <c r="D503" s="287"/>
      <c r="E503" s="287"/>
      <c r="F503" s="287"/>
      <c r="G503" s="287"/>
      <c r="H503" s="287"/>
      <c r="I503" s="287"/>
      <c r="J503" s="287"/>
      <c r="K503" s="342"/>
    </row>
    <row r="504" spans="2:11" x14ac:dyDescent="0.35">
      <c r="B504" s="287"/>
      <c r="C504" s="287"/>
      <c r="D504" s="287"/>
      <c r="E504" s="287"/>
      <c r="F504" s="287"/>
      <c r="G504" s="287"/>
      <c r="H504" s="287"/>
      <c r="I504" s="287"/>
      <c r="J504" s="287"/>
      <c r="K504" s="342"/>
    </row>
    <row r="505" spans="2:11" x14ac:dyDescent="0.35">
      <c r="B505" s="287"/>
      <c r="C505" s="287"/>
      <c r="D505" s="287"/>
      <c r="E505" s="287"/>
      <c r="F505" s="287"/>
      <c r="G505" s="287"/>
      <c r="H505" s="287"/>
      <c r="I505" s="287"/>
      <c r="J505" s="287"/>
      <c r="K505" s="342"/>
    </row>
    <row r="506" spans="2:11" x14ac:dyDescent="0.35">
      <c r="B506" s="287"/>
      <c r="C506" s="287"/>
      <c r="D506" s="287"/>
      <c r="E506" s="287"/>
      <c r="F506" s="287"/>
      <c r="G506" s="287"/>
      <c r="H506" s="287"/>
      <c r="I506" s="287"/>
      <c r="J506" s="287"/>
      <c r="K506" s="342"/>
    </row>
    <row r="507" spans="2:11" x14ac:dyDescent="0.35">
      <c r="B507" s="287"/>
      <c r="C507" s="287"/>
      <c r="D507" s="287"/>
      <c r="E507" s="287"/>
      <c r="F507" s="287"/>
      <c r="G507" s="287"/>
      <c r="H507" s="287"/>
      <c r="I507" s="287"/>
      <c r="J507" s="287"/>
      <c r="K507" s="342"/>
    </row>
    <row r="508" spans="2:11" x14ac:dyDescent="0.35">
      <c r="B508" s="287"/>
      <c r="C508" s="287"/>
      <c r="D508" s="287"/>
      <c r="E508" s="287"/>
      <c r="F508" s="287"/>
      <c r="G508" s="287"/>
      <c r="H508" s="287"/>
      <c r="I508" s="287"/>
      <c r="J508" s="287"/>
      <c r="K508" s="342"/>
    </row>
    <row r="509" spans="2:11" x14ac:dyDescent="0.35">
      <c r="B509" s="287"/>
      <c r="C509" s="287"/>
      <c r="D509" s="287"/>
      <c r="E509" s="287"/>
      <c r="F509" s="287"/>
      <c r="G509" s="287"/>
      <c r="H509" s="287"/>
      <c r="I509" s="287"/>
      <c r="J509" s="287"/>
      <c r="K509" s="342"/>
    </row>
    <row r="510" spans="2:11" x14ac:dyDescent="0.35">
      <c r="B510" s="287"/>
      <c r="C510" s="287"/>
      <c r="D510" s="287"/>
      <c r="E510" s="287"/>
      <c r="F510" s="287"/>
      <c r="G510" s="287"/>
      <c r="H510" s="287"/>
      <c r="I510" s="287"/>
      <c r="J510" s="287"/>
      <c r="K510" s="342"/>
    </row>
    <row r="511" spans="2:11" x14ac:dyDescent="0.35">
      <c r="B511" s="287"/>
      <c r="C511" s="287"/>
      <c r="D511" s="287"/>
      <c r="E511" s="287"/>
      <c r="F511" s="287"/>
      <c r="G511" s="287"/>
      <c r="H511" s="287"/>
      <c r="I511" s="287"/>
      <c r="J511" s="287"/>
      <c r="K511" s="342"/>
    </row>
    <row r="512" spans="2:11" x14ac:dyDescent="0.35">
      <c r="B512" s="287"/>
      <c r="C512" s="287"/>
      <c r="D512" s="287"/>
      <c r="E512" s="287"/>
      <c r="F512" s="287"/>
      <c r="G512" s="287"/>
      <c r="H512" s="287"/>
      <c r="I512" s="287"/>
      <c r="J512" s="287"/>
      <c r="K512" s="342"/>
    </row>
    <row r="513" spans="2:11" x14ac:dyDescent="0.35">
      <c r="B513" s="287"/>
      <c r="C513" s="287"/>
      <c r="D513" s="287"/>
      <c r="E513" s="287"/>
      <c r="F513" s="287"/>
      <c r="G513" s="287"/>
      <c r="H513" s="287"/>
      <c r="I513" s="287"/>
      <c r="J513" s="287"/>
      <c r="K513" s="342"/>
    </row>
    <row r="514" spans="2:11" x14ac:dyDescent="0.35">
      <c r="B514" s="287"/>
      <c r="C514" s="287"/>
      <c r="D514" s="287"/>
      <c r="E514" s="287"/>
      <c r="F514" s="287"/>
      <c r="G514" s="287"/>
      <c r="H514" s="287"/>
      <c r="I514" s="287"/>
      <c r="J514" s="287"/>
      <c r="K514" s="342"/>
    </row>
    <row r="515" spans="2:11" x14ac:dyDescent="0.35">
      <c r="B515" s="287"/>
      <c r="C515" s="287"/>
      <c r="D515" s="287"/>
      <c r="E515" s="287"/>
      <c r="F515" s="287"/>
      <c r="G515" s="287"/>
      <c r="H515" s="287"/>
      <c r="I515" s="287"/>
      <c r="J515" s="287"/>
      <c r="K515" s="342"/>
    </row>
    <row r="516" spans="2:11" x14ac:dyDescent="0.35">
      <c r="B516" s="287"/>
      <c r="C516" s="287"/>
      <c r="D516" s="287"/>
      <c r="E516" s="287"/>
      <c r="F516" s="287"/>
      <c r="G516" s="287"/>
      <c r="H516" s="287"/>
      <c r="I516" s="287"/>
      <c r="J516" s="287"/>
      <c r="K516" s="342"/>
    </row>
    <row r="517" spans="2:11" x14ac:dyDescent="0.35">
      <c r="B517" s="287"/>
      <c r="C517" s="287"/>
      <c r="D517" s="287"/>
      <c r="E517" s="287"/>
      <c r="F517" s="287"/>
      <c r="G517" s="287"/>
      <c r="H517" s="287"/>
      <c r="I517" s="287"/>
      <c r="J517" s="287"/>
      <c r="K517" s="342"/>
    </row>
    <row r="518" spans="2:11" x14ac:dyDescent="0.35">
      <c r="B518" s="287"/>
      <c r="C518" s="287"/>
      <c r="D518" s="287"/>
      <c r="E518" s="287"/>
      <c r="F518" s="287"/>
      <c r="G518" s="287"/>
      <c r="H518" s="287"/>
      <c r="I518" s="287"/>
      <c r="J518" s="287"/>
      <c r="K518" s="342"/>
    </row>
    <row r="519" spans="2:11" x14ac:dyDescent="0.35">
      <c r="B519" s="287"/>
      <c r="C519" s="287"/>
      <c r="D519" s="287"/>
      <c r="E519" s="287"/>
      <c r="F519" s="287"/>
      <c r="G519" s="287"/>
      <c r="H519" s="287"/>
      <c r="I519" s="287"/>
      <c r="J519" s="287"/>
      <c r="K519" s="342"/>
    </row>
    <row r="520" spans="2:11" x14ac:dyDescent="0.35">
      <c r="B520" s="287"/>
      <c r="C520" s="287"/>
      <c r="D520" s="287"/>
      <c r="E520" s="287"/>
      <c r="F520" s="287"/>
      <c r="G520" s="287"/>
      <c r="H520" s="287"/>
      <c r="I520" s="287"/>
      <c r="J520" s="287"/>
      <c r="K520" s="342"/>
    </row>
    <row r="521" spans="2:11" x14ac:dyDescent="0.35">
      <c r="B521" s="287"/>
      <c r="C521" s="287"/>
      <c r="D521" s="287"/>
      <c r="E521" s="287"/>
      <c r="F521" s="287"/>
      <c r="G521" s="287"/>
      <c r="H521" s="287"/>
      <c r="I521" s="287"/>
      <c r="J521" s="287"/>
      <c r="K521" s="342"/>
    </row>
    <row r="522" spans="2:11" x14ac:dyDescent="0.35">
      <c r="B522" s="287"/>
      <c r="C522" s="287"/>
      <c r="D522" s="287"/>
      <c r="E522" s="287"/>
      <c r="F522" s="287"/>
      <c r="G522" s="287"/>
      <c r="H522" s="287"/>
      <c r="I522" s="287"/>
      <c r="J522" s="287"/>
      <c r="K522" s="342"/>
    </row>
    <row r="523" spans="2:11" x14ac:dyDescent="0.35">
      <c r="B523" s="287"/>
      <c r="C523" s="287"/>
      <c r="D523" s="287"/>
      <c r="E523" s="287"/>
      <c r="F523" s="287"/>
      <c r="G523" s="287"/>
      <c r="H523" s="287"/>
      <c r="I523" s="287"/>
      <c r="J523" s="287"/>
      <c r="K523" s="342"/>
    </row>
    <row r="524" spans="2:11" x14ac:dyDescent="0.35">
      <c r="B524" s="287"/>
      <c r="C524" s="287"/>
      <c r="D524" s="287"/>
      <c r="E524" s="287"/>
      <c r="F524" s="287"/>
      <c r="G524" s="287"/>
      <c r="H524" s="287"/>
      <c r="I524" s="287"/>
      <c r="J524" s="287"/>
      <c r="K524" s="342"/>
    </row>
    <row r="525" spans="2:11" x14ac:dyDescent="0.35">
      <c r="B525" s="287"/>
      <c r="C525" s="287"/>
      <c r="D525" s="287"/>
      <c r="E525" s="287"/>
      <c r="F525" s="287"/>
      <c r="G525" s="287"/>
      <c r="H525" s="287"/>
      <c r="I525" s="287"/>
      <c r="J525" s="287"/>
      <c r="K525" s="342"/>
    </row>
    <row r="526" spans="2:11" x14ac:dyDescent="0.35">
      <c r="B526" s="287"/>
      <c r="C526" s="287"/>
      <c r="D526" s="287"/>
      <c r="E526" s="287"/>
      <c r="F526" s="287"/>
      <c r="G526" s="287"/>
      <c r="H526" s="287"/>
      <c r="I526" s="287"/>
      <c r="J526" s="287"/>
      <c r="K526" s="342"/>
    </row>
    <row r="527" spans="2:11" x14ac:dyDescent="0.35">
      <c r="B527" s="287"/>
      <c r="C527" s="287"/>
      <c r="D527" s="287"/>
      <c r="E527" s="287"/>
      <c r="F527" s="287"/>
      <c r="G527" s="287"/>
      <c r="H527" s="287"/>
      <c r="I527" s="287"/>
      <c r="J527" s="287"/>
      <c r="K527" s="342"/>
    </row>
    <row r="528" spans="2:11" x14ac:dyDescent="0.35">
      <c r="B528" s="287"/>
      <c r="C528" s="287"/>
      <c r="D528" s="287"/>
      <c r="E528" s="287"/>
      <c r="F528" s="287"/>
      <c r="G528" s="287"/>
      <c r="H528" s="287"/>
      <c r="I528" s="287"/>
      <c r="J528" s="287"/>
      <c r="K528" s="342"/>
    </row>
    <row r="529" spans="2:11" x14ac:dyDescent="0.35">
      <c r="B529" s="287"/>
      <c r="C529" s="287"/>
      <c r="D529" s="287"/>
      <c r="E529" s="287"/>
      <c r="F529" s="287"/>
      <c r="G529" s="287"/>
      <c r="H529" s="287"/>
      <c r="I529" s="287"/>
      <c r="J529" s="287"/>
      <c r="K529" s="342"/>
    </row>
    <row r="530" spans="2:11" x14ac:dyDescent="0.35">
      <c r="B530" s="287"/>
      <c r="C530" s="287"/>
      <c r="D530" s="287"/>
      <c r="E530" s="287"/>
      <c r="F530" s="287"/>
      <c r="G530" s="287"/>
      <c r="H530" s="287"/>
      <c r="I530" s="287"/>
      <c r="J530" s="287"/>
      <c r="K530" s="342"/>
    </row>
    <row r="531" spans="2:11" x14ac:dyDescent="0.35">
      <c r="B531" s="287"/>
      <c r="C531" s="287"/>
      <c r="D531" s="287"/>
      <c r="E531" s="287"/>
      <c r="F531" s="287"/>
      <c r="G531" s="287"/>
      <c r="H531" s="287"/>
      <c r="I531" s="287"/>
      <c r="J531" s="287"/>
      <c r="K531" s="342"/>
    </row>
    <row r="532" spans="2:11" x14ac:dyDescent="0.35">
      <c r="B532" s="287"/>
      <c r="C532" s="287"/>
      <c r="D532" s="287"/>
      <c r="E532" s="287"/>
      <c r="F532" s="287"/>
      <c r="G532" s="287"/>
      <c r="H532" s="287"/>
      <c r="I532" s="287"/>
      <c r="J532" s="287"/>
      <c r="K532" s="342"/>
    </row>
    <row r="533" spans="2:11" x14ac:dyDescent="0.35">
      <c r="B533" s="287"/>
      <c r="C533" s="287"/>
      <c r="D533" s="287"/>
      <c r="E533" s="287"/>
      <c r="F533" s="287"/>
      <c r="G533" s="287"/>
      <c r="H533" s="287"/>
      <c r="I533" s="287"/>
      <c r="J533" s="287"/>
      <c r="K533" s="342"/>
    </row>
    <row r="534" spans="2:11" x14ac:dyDescent="0.35">
      <c r="B534" s="287"/>
      <c r="C534" s="287"/>
      <c r="D534" s="287"/>
      <c r="E534" s="287"/>
      <c r="F534" s="287"/>
      <c r="G534" s="287"/>
      <c r="H534" s="287"/>
      <c r="I534" s="287"/>
      <c r="J534" s="287"/>
      <c r="K534" s="342"/>
    </row>
    <row r="535" spans="2:11" x14ac:dyDescent="0.35">
      <c r="B535" s="287"/>
      <c r="C535" s="287"/>
      <c r="D535" s="287"/>
      <c r="E535" s="287"/>
      <c r="F535" s="287"/>
      <c r="G535" s="287"/>
      <c r="H535" s="287"/>
      <c r="I535" s="287"/>
      <c r="J535" s="287"/>
      <c r="K535" s="342"/>
    </row>
    <row r="536" spans="2:11" x14ac:dyDescent="0.35">
      <c r="B536" s="287"/>
      <c r="C536" s="287"/>
      <c r="D536" s="287"/>
      <c r="E536" s="287"/>
      <c r="F536" s="287"/>
      <c r="G536" s="287"/>
      <c r="H536" s="287"/>
      <c r="I536" s="287"/>
      <c r="J536" s="287"/>
      <c r="K536" s="342"/>
    </row>
    <row r="537" spans="2:11" x14ac:dyDescent="0.35">
      <c r="B537" s="287"/>
      <c r="C537" s="287"/>
      <c r="D537" s="287"/>
      <c r="E537" s="287"/>
      <c r="F537" s="287"/>
      <c r="G537" s="287"/>
      <c r="H537" s="287"/>
      <c r="I537" s="287"/>
      <c r="J537" s="287"/>
      <c r="K537" s="342"/>
    </row>
    <row r="538" spans="2:11" x14ac:dyDescent="0.35">
      <c r="B538" s="287"/>
      <c r="C538" s="287"/>
      <c r="D538" s="287"/>
      <c r="E538" s="287"/>
      <c r="F538" s="287"/>
      <c r="G538" s="287"/>
      <c r="H538" s="287"/>
      <c r="I538" s="287"/>
      <c r="J538" s="287"/>
      <c r="K538" s="342"/>
    </row>
    <row r="539" spans="2:11" x14ac:dyDescent="0.35">
      <c r="B539" s="287"/>
      <c r="C539" s="287"/>
      <c r="D539" s="287"/>
      <c r="E539" s="287"/>
      <c r="F539" s="287"/>
      <c r="G539" s="287"/>
      <c r="H539" s="287"/>
      <c r="I539" s="287"/>
      <c r="J539" s="287"/>
      <c r="K539" s="342"/>
    </row>
    <row r="540" spans="2:11" x14ac:dyDescent="0.35">
      <c r="B540" s="287"/>
      <c r="C540" s="287"/>
      <c r="D540" s="287"/>
      <c r="E540" s="287"/>
      <c r="F540" s="287"/>
      <c r="G540" s="287"/>
      <c r="H540" s="287"/>
      <c r="I540" s="287"/>
      <c r="J540" s="287"/>
      <c r="K540" s="342"/>
    </row>
    <row r="541" spans="2:11" x14ac:dyDescent="0.35">
      <c r="B541" s="287"/>
      <c r="C541" s="287"/>
      <c r="D541" s="287"/>
      <c r="E541" s="287"/>
      <c r="F541" s="287"/>
      <c r="G541" s="287"/>
      <c r="H541" s="287"/>
      <c r="I541" s="287"/>
      <c r="J541" s="287"/>
      <c r="K541" s="342"/>
    </row>
    <row r="542" spans="2:11" x14ac:dyDescent="0.35">
      <c r="B542" s="287"/>
      <c r="C542" s="287"/>
      <c r="D542" s="287"/>
      <c r="E542" s="287"/>
      <c r="F542" s="287"/>
      <c r="G542" s="287"/>
      <c r="H542" s="287"/>
      <c r="I542" s="287"/>
      <c r="J542" s="287"/>
      <c r="K542" s="342"/>
    </row>
    <row r="543" spans="2:11" x14ac:dyDescent="0.35">
      <c r="B543" s="287"/>
      <c r="C543" s="287"/>
      <c r="D543" s="287"/>
      <c r="E543" s="287"/>
      <c r="F543" s="287"/>
      <c r="G543" s="287"/>
      <c r="H543" s="287"/>
      <c r="I543" s="287"/>
      <c r="J543" s="287"/>
      <c r="K543" s="342"/>
    </row>
    <row r="544" spans="2:11" x14ac:dyDescent="0.35">
      <c r="B544" s="287"/>
      <c r="C544" s="287"/>
      <c r="D544" s="287"/>
      <c r="E544" s="287"/>
      <c r="F544" s="287"/>
      <c r="G544" s="287"/>
      <c r="H544" s="287"/>
      <c r="I544" s="287"/>
      <c r="J544" s="287"/>
      <c r="K544" s="342"/>
    </row>
    <row r="545" spans="2:11" x14ac:dyDescent="0.35">
      <c r="B545" s="287"/>
      <c r="C545" s="287"/>
      <c r="D545" s="287"/>
      <c r="E545" s="287"/>
      <c r="F545" s="287"/>
      <c r="G545" s="287"/>
      <c r="H545" s="287"/>
      <c r="I545" s="287"/>
      <c r="J545" s="287"/>
      <c r="K545" s="342"/>
    </row>
    <row r="546" spans="2:11" x14ac:dyDescent="0.35">
      <c r="B546" s="287"/>
      <c r="C546" s="287"/>
      <c r="D546" s="287"/>
      <c r="E546" s="287"/>
      <c r="F546" s="287"/>
      <c r="G546" s="287"/>
      <c r="H546" s="287"/>
      <c r="I546" s="287"/>
      <c r="J546" s="287"/>
      <c r="K546" s="342"/>
    </row>
    <row r="547" spans="2:11" x14ac:dyDescent="0.35">
      <c r="B547" s="287"/>
      <c r="C547" s="287"/>
      <c r="D547" s="287"/>
      <c r="E547" s="287"/>
      <c r="F547" s="287"/>
      <c r="G547" s="287"/>
      <c r="H547" s="287"/>
      <c r="I547" s="287"/>
      <c r="J547" s="287"/>
      <c r="K547" s="342"/>
    </row>
    <row r="548" spans="2:11" x14ac:dyDescent="0.35">
      <c r="B548" s="287"/>
      <c r="C548" s="287"/>
      <c r="D548" s="287"/>
      <c r="E548" s="287"/>
      <c r="F548" s="287"/>
      <c r="G548" s="287"/>
      <c r="H548" s="287"/>
      <c r="I548" s="287"/>
      <c r="J548" s="287"/>
      <c r="K548" s="342"/>
    </row>
    <row r="549" spans="2:11" x14ac:dyDescent="0.35">
      <c r="B549" s="287"/>
      <c r="C549" s="287"/>
      <c r="D549" s="287"/>
      <c r="E549" s="287"/>
      <c r="F549" s="287"/>
      <c r="G549" s="287"/>
      <c r="H549" s="287"/>
      <c r="I549" s="287"/>
      <c r="J549" s="287"/>
      <c r="K549" s="342"/>
    </row>
    <row r="550" spans="2:11" x14ac:dyDescent="0.35">
      <c r="B550" s="287"/>
      <c r="C550" s="287"/>
      <c r="D550" s="287"/>
      <c r="E550" s="287"/>
      <c r="F550" s="287"/>
      <c r="G550" s="287"/>
      <c r="H550" s="287"/>
      <c r="I550" s="287"/>
      <c r="J550" s="287"/>
      <c r="K550" s="342"/>
    </row>
    <row r="551" spans="2:11" x14ac:dyDescent="0.35">
      <c r="B551" s="287"/>
      <c r="C551" s="287"/>
      <c r="D551" s="287"/>
      <c r="E551" s="287"/>
      <c r="F551" s="287"/>
      <c r="G551" s="287"/>
      <c r="H551" s="287"/>
      <c r="I551" s="287"/>
      <c r="J551" s="287"/>
      <c r="K551" s="342"/>
    </row>
    <row r="552" spans="2:11" x14ac:dyDescent="0.35">
      <c r="B552" s="287"/>
      <c r="C552" s="287"/>
      <c r="D552" s="287"/>
      <c r="E552" s="287"/>
      <c r="F552" s="287"/>
      <c r="G552" s="287"/>
      <c r="H552" s="287"/>
      <c r="I552" s="287"/>
      <c r="J552" s="287"/>
      <c r="K552" s="342"/>
    </row>
    <row r="553" spans="2:11" x14ac:dyDescent="0.35">
      <c r="B553" s="287"/>
      <c r="C553" s="287"/>
      <c r="D553" s="287"/>
      <c r="E553" s="287"/>
      <c r="F553" s="287"/>
      <c r="G553" s="287"/>
      <c r="H553" s="287"/>
      <c r="I553" s="287"/>
      <c r="J553" s="287"/>
      <c r="K553" s="342"/>
    </row>
    <row r="554" spans="2:11" x14ac:dyDescent="0.35">
      <c r="B554" s="287"/>
      <c r="C554" s="287"/>
      <c r="D554" s="287"/>
      <c r="E554" s="287"/>
      <c r="F554" s="287"/>
      <c r="G554" s="287"/>
      <c r="H554" s="287"/>
      <c r="I554" s="287"/>
      <c r="J554" s="287"/>
      <c r="K554" s="342"/>
    </row>
    <row r="555" spans="2:11" x14ac:dyDescent="0.35">
      <c r="B555" s="287"/>
      <c r="C555" s="287"/>
      <c r="D555" s="287"/>
      <c r="E555" s="287"/>
      <c r="F555" s="287"/>
      <c r="G555" s="287"/>
      <c r="H555" s="287"/>
      <c r="I555" s="287"/>
      <c r="J555" s="287"/>
      <c r="K555" s="342"/>
    </row>
    <row r="556" spans="2:11" x14ac:dyDescent="0.35">
      <c r="B556" s="287"/>
      <c r="C556" s="287"/>
      <c r="D556" s="287"/>
      <c r="E556" s="287"/>
      <c r="F556" s="287"/>
      <c r="G556" s="287"/>
      <c r="H556" s="287"/>
      <c r="I556" s="287"/>
      <c r="J556" s="287"/>
      <c r="K556" s="342"/>
    </row>
    <row r="557" spans="2:11" x14ac:dyDescent="0.35">
      <c r="B557" s="287"/>
      <c r="C557" s="287"/>
      <c r="D557" s="287"/>
      <c r="E557" s="287"/>
      <c r="F557" s="287"/>
      <c r="G557" s="287"/>
      <c r="H557" s="287"/>
      <c r="I557" s="287"/>
      <c r="J557" s="287"/>
      <c r="K557" s="342"/>
    </row>
    <row r="558" spans="2:11" x14ac:dyDescent="0.35">
      <c r="B558" s="287"/>
      <c r="C558" s="287"/>
      <c r="D558" s="287"/>
      <c r="E558" s="287"/>
      <c r="F558" s="287"/>
      <c r="G558" s="287"/>
      <c r="H558" s="287"/>
      <c r="I558" s="287"/>
      <c r="J558" s="287"/>
      <c r="K558" s="342"/>
    </row>
    <row r="559" spans="2:11" x14ac:dyDescent="0.35">
      <c r="B559" s="287"/>
      <c r="C559" s="287"/>
      <c r="D559" s="287"/>
      <c r="E559" s="287"/>
      <c r="F559" s="287"/>
      <c r="G559" s="287"/>
      <c r="H559" s="287"/>
      <c r="I559" s="287"/>
      <c r="J559" s="287"/>
      <c r="K559" s="342"/>
    </row>
    <row r="560" spans="2:11" x14ac:dyDescent="0.35">
      <c r="B560" s="287"/>
      <c r="C560" s="287"/>
      <c r="D560" s="287"/>
      <c r="E560" s="287"/>
      <c r="F560" s="287"/>
      <c r="G560" s="287"/>
      <c r="H560" s="287"/>
      <c r="I560" s="287"/>
      <c r="J560" s="287"/>
      <c r="K560" s="342"/>
    </row>
    <row r="561" spans="2:11" x14ac:dyDescent="0.35">
      <c r="B561" s="287"/>
      <c r="C561" s="287"/>
      <c r="D561" s="287"/>
      <c r="E561" s="287"/>
      <c r="F561" s="287"/>
      <c r="G561" s="287"/>
      <c r="H561" s="287"/>
      <c r="I561" s="287"/>
      <c r="J561" s="287"/>
      <c r="K561" s="342"/>
    </row>
    <row r="562" spans="2:11" x14ac:dyDescent="0.35">
      <c r="B562" s="287"/>
      <c r="C562" s="287"/>
      <c r="D562" s="287"/>
      <c r="E562" s="287"/>
      <c r="F562" s="287"/>
      <c r="G562" s="287"/>
      <c r="H562" s="287"/>
      <c r="I562" s="287"/>
      <c r="J562" s="287"/>
      <c r="K562" s="342"/>
    </row>
    <row r="563" spans="2:11" x14ac:dyDescent="0.35">
      <c r="B563" s="287"/>
      <c r="C563" s="287"/>
      <c r="D563" s="287"/>
      <c r="E563" s="287"/>
      <c r="F563" s="287"/>
      <c r="G563" s="287"/>
      <c r="H563" s="287"/>
      <c r="I563" s="287"/>
      <c r="J563" s="287"/>
      <c r="K563" s="342"/>
    </row>
    <row r="564" spans="2:11" x14ac:dyDescent="0.35">
      <c r="B564" s="287"/>
      <c r="C564" s="287"/>
      <c r="D564" s="287"/>
      <c r="E564" s="287"/>
      <c r="F564" s="287"/>
      <c r="G564" s="287"/>
      <c r="H564" s="287"/>
      <c r="I564" s="287"/>
      <c r="J564" s="287"/>
      <c r="K564" s="342"/>
    </row>
    <row r="565" spans="2:11" x14ac:dyDescent="0.35">
      <c r="B565" s="287"/>
      <c r="C565" s="287"/>
      <c r="D565" s="287"/>
      <c r="E565" s="287"/>
      <c r="F565" s="287"/>
      <c r="G565" s="287"/>
      <c r="H565" s="287"/>
      <c r="I565" s="287"/>
      <c r="J565" s="287"/>
      <c r="K565" s="342"/>
    </row>
    <row r="566" spans="2:11" x14ac:dyDescent="0.35">
      <c r="B566" s="287"/>
      <c r="C566" s="287"/>
      <c r="D566" s="287"/>
      <c r="E566" s="287"/>
      <c r="F566" s="287"/>
      <c r="G566" s="287"/>
      <c r="H566" s="287"/>
      <c r="I566" s="287"/>
      <c r="J566" s="287"/>
      <c r="K566" s="342"/>
    </row>
    <row r="567" spans="2:11" x14ac:dyDescent="0.35">
      <c r="B567" s="287"/>
      <c r="C567" s="287"/>
      <c r="D567" s="287"/>
      <c r="E567" s="287"/>
      <c r="F567" s="287"/>
      <c r="G567" s="287"/>
      <c r="H567" s="287"/>
      <c r="I567" s="287"/>
      <c r="J567" s="287"/>
      <c r="K567" s="342"/>
    </row>
    <row r="568" spans="2:11" x14ac:dyDescent="0.35">
      <c r="B568" s="287"/>
      <c r="C568" s="287"/>
      <c r="D568" s="287"/>
      <c r="E568" s="287"/>
      <c r="F568" s="287"/>
      <c r="G568" s="287"/>
      <c r="H568" s="287"/>
      <c r="I568" s="287"/>
      <c r="J568" s="287"/>
      <c r="K568" s="342"/>
    </row>
    <row r="569" spans="2:11" x14ac:dyDescent="0.35">
      <c r="B569" s="287"/>
      <c r="C569" s="287"/>
      <c r="D569" s="287"/>
      <c r="E569" s="287"/>
      <c r="F569" s="287"/>
      <c r="G569" s="287"/>
      <c r="H569" s="287"/>
      <c r="I569" s="287"/>
      <c r="J569" s="287"/>
      <c r="K569" s="342"/>
    </row>
    <row r="570" spans="2:11" x14ac:dyDescent="0.35">
      <c r="B570" s="287"/>
      <c r="C570" s="287"/>
      <c r="D570" s="287"/>
      <c r="E570" s="287"/>
      <c r="F570" s="287"/>
      <c r="G570" s="287"/>
      <c r="H570" s="287"/>
      <c r="I570" s="287"/>
      <c r="J570" s="287"/>
      <c r="K570" s="342"/>
    </row>
    <row r="571" spans="2:11" x14ac:dyDescent="0.35">
      <c r="B571" s="287"/>
      <c r="C571" s="287"/>
      <c r="D571" s="287"/>
      <c r="E571" s="287"/>
      <c r="F571" s="287"/>
      <c r="G571" s="287"/>
      <c r="H571" s="287"/>
      <c r="I571" s="287"/>
      <c r="J571" s="287"/>
      <c r="K571" s="342"/>
    </row>
    <row r="572" spans="2:11" x14ac:dyDescent="0.35">
      <c r="B572" s="287"/>
      <c r="C572" s="287"/>
      <c r="D572" s="287"/>
      <c r="E572" s="287"/>
      <c r="F572" s="287"/>
      <c r="G572" s="287"/>
      <c r="H572" s="287"/>
      <c r="I572" s="287"/>
      <c r="J572" s="287"/>
      <c r="K572" s="342"/>
    </row>
    <row r="573" spans="2:11" x14ac:dyDescent="0.35">
      <c r="B573" s="287"/>
      <c r="C573" s="287"/>
      <c r="D573" s="287"/>
      <c r="E573" s="287"/>
      <c r="F573" s="287"/>
      <c r="G573" s="287"/>
      <c r="H573" s="287"/>
      <c r="I573" s="287"/>
      <c r="J573" s="287"/>
      <c r="K573" s="342"/>
    </row>
    <row r="574" spans="2:11" x14ac:dyDescent="0.35">
      <c r="B574" s="287"/>
      <c r="C574" s="287"/>
      <c r="D574" s="287"/>
      <c r="E574" s="287"/>
      <c r="F574" s="287"/>
      <c r="G574" s="287"/>
      <c r="H574" s="287"/>
      <c r="I574" s="287"/>
      <c r="J574" s="287"/>
      <c r="K574" s="342"/>
    </row>
    <row r="575" spans="2:11" x14ac:dyDescent="0.35">
      <c r="B575" s="287"/>
      <c r="C575" s="287"/>
      <c r="D575" s="287"/>
      <c r="E575" s="287"/>
      <c r="F575" s="287"/>
      <c r="G575" s="287"/>
      <c r="H575" s="287"/>
      <c r="I575" s="287"/>
      <c r="J575" s="287"/>
      <c r="K575" s="342"/>
    </row>
    <row r="576" spans="2:11" x14ac:dyDescent="0.35">
      <c r="B576" s="287"/>
      <c r="C576" s="287"/>
      <c r="D576" s="287"/>
      <c r="E576" s="287"/>
      <c r="F576" s="287"/>
      <c r="G576" s="287"/>
      <c r="H576" s="287"/>
      <c r="I576" s="287"/>
      <c r="J576" s="287"/>
      <c r="K576" s="342"/>
    </row>
    <row r="577" spans="2:11" x14ac:dyDescent="0.35">
      <c r="B577" s="287"/>
      <c r="C577" s="287"/>
      <c r="D577" s="287"/>
      <c r="E577" s="287"/>
      <c r="F577" s="287"/>
      <c r="G577" s="287"/>
      <c r="H577" s="287"/>
      <c r="I577" s="287"/>
      <c r="J577" s="287"/>
      <c r="K577" s="342"/>
    </row>
    <row r="578" spans="2:11" x14ac:dyDescent="0.35">
      <c r="B578" s="287"/>
      <c r="C578" s="287"/>
      <c r="D578" s="287"/>
      <c r="E578" s="287"/>
      <c r="F578" s="287"/>
      <c r="G578" s="287"/>
      <c r="H578" s="287"/>
      <c r="I578" s="287"/>
      <c r="J578" s="287"/>
      <c r="K578" s="342"/>
    </row>
    <row r="579" spans="2:11" x14ac:dyDescent="0.35">
      <c r="B579" s="287"/>
      <c r="C579" s="287"/>
      <c r="D579" s="287"/>
      <c r="E579" s="287"/>
      <c r="F579" s="287"/>
      <c r="G579" s="287"/>
      <c r="H579" s="287"/>
      <c r="I579" s="287"/>
      <c r="J579" s="287"/>
      <c r="K579" s="342"/>
    </row>
    <row r="580" spans="2:11" x14ac:dyDescent="0.35">
      <c r="B580" s="287"/>
      <c r="C580" s="287"/>
      <c r="D580" s="287"/>
      <c r="E580" s="287"/>
      <c r="F580" s="287"/>
      <c r="G580" s="287"/>
      <c r="H580" s="287"/>
      <c r="I580" s="287"/>
      <c r="J580" s="287"/>
      <c r="K580" s="342"/>
    </row>
    <row r="581" spans="2:11" x14ac:dyDescent="0.35">
      <c r="B581" s="287"/>
      <c r="C581" s="287"/>
      <c r="D581" s="287"/>
      <c r="E581" s="287"/>
      <c r="F581" s="287"/>
      <c r="G581" s="287"/>
      <c r="H581" s="287"/>
      <c r="I581" s="287"/>
      <c r="J581" s="287"/>
      <c r="K581" s="342"/>
    </row>
    <row r="582" spans="2:11" x14ac:dyDescent="0.35">
      <c r="B582" s="287"/>
      <c r="C582" s="287"/>
      <c r="D582" s="287"/>
      <c r="E582" s="287"/>
      <c r="F582" s="287"/>
      <c r="G582" s="287"/>
      <c r="H582" s="287"/>
      <c r="I582" s="287"/>
      <c r="J582" s="287"/>
      <c r="K582" s="342"/>
    </row>
    <row r="583" spans="2:11" x14ac:dyDescent="0.35">
      <c r="B583" s="287"/>
      <c r="C583" s="287"/>
      <c r="D583" s="287"/>
      <c r="E583" s="287"/>
      <c r="F583" s="287"/>
      <c r="G583" s="287"/>
      <c r="H583" s="287"/>
      <c r="I583" s="287"/>
      <c r="J583" s="287"/>
      <c r="K583" s="342"/>
    </row>
    <row r="584" spans="2:11" x14ac:dyDescent="0.35">
      <c r="B584" s="287"/>
      <c r="C584" s="287"/>
      <c r="D584" s="287"/>
      <c r="E584" s="287"/>
      <c r="F584" s="287"/>
      <c r="G584" s="287"/>
      <c r="H584" s="287"/>
      <c r="I584" s="287"/>
      <c r="J584" s="287"/>
      <c r="K584" s="342"/>
    </row>
    <row r="585" spans="2:11" x14ac:dyDescent="0.35">
      <c r="B585" s="287"/>
      <c r="C585" s="287"/>
      <c r="D585" s="287"/>
      <c r="E585" s="287"/>
      <c r="F585" s="287"/>
      <c r="G585" s="287"/>
      <c r="H585" s="287"/>
      <c r="I585" s="287"/>
      <c r="J585" s="287"/>
      <c r="K585" s="342"/>
    </row>
    <row r="586" spans="2:11" x14ac:dyDescent="0.35">
      <c r="B586" s="287"/>
      <c r="C586" s="287"/>
      <c r="D586" s="287"/>
      <c r="E586" s="287"/>
      <c r="F586" s="287"/>
      <c r="G586" s="287"/>
      <c r="H586" s="287"/>
      <c r="I586" s="287"/>
      <c r="J586" s="287"/>
      <c r="K586" s="342"/>
    </row>
    <row r="587" spans="2:11" x14ac:dyDescent="0.35">
      <c r="B587" s="287"/>
      <c r="C587" s="287"/>
      <c r="D587" s="287"/>
      <c r="E587" s="287"/>
      <c r="F587" s="287"/>
      <c r="G587" s="287"/>
      <c r="H587" s="287"/>
      <c r="I587" s="287"/>
      <c r="J587" s="287"/>
      <c r="K587" s="342"/>
    </row>
    <row r="588" spans="2:11" x14ac:dyDescent="0.35">
      <c r="B588" s="287"/>
      <c r="C588" s="287"/>
      <c r="D588" s="287"/>
      <c r="E588" s="287"/>
      <c r="F588" s="287"/>
      <c r="G588" s="287"/>
      <c r="H588" s="287"/>
      <c r="I588" s="287"/>
      <c r="J588" s="287"/>
      <c r="K588" s="342"/>
    </row>
    <row r="589" spans="2:11" x14ac:dyDescent="0.35">
      <c r="B589" s="287"/>
      <c r="C589" s="287"/>
      <c r="D589" s="287"/>
      <c r="E589" s="287"/>
      <c r="F589" s="287"/>
      <c r="G589" s="287"/>
      <c r="H589" s="287"/>
      <c r="I589" s="287"/>
      <c r="J589" s="287"/>
      <c r="K589" s="342"/>
    </row>
    <row r="590" spans="2:11" x14ac:dyDescent="0.35">
      <c r="B590" s="287"/>
      <c r="C590" s="287"/>
      <c r="D590" s="287"/>
      <c r="E590" s="287"/>
      <c r="F590" s="287"/>
      <c r="G590" s="287"/>
      <c r="H590" s="287"/>
      <c r="I590" s="287"/>
      <c r="J590" s="287"/>
      <c r="K590" s="342"/>
    </row>
    <row r="591" spans="2:11" x14ac:dyDescent="0.35">
      <c r="B591" s="287"/>
      <c r="C591" s="287"/>
      <c r="D591" s="287"/>
      <c r="E591" s="287"/>
      <c r="F591" s="287"/>
      <c r="G591" s="287"/>
      <c r="H591" s="287"/>
      <c r="I591" s="287"/>
      <c r="J591" s="287"/>
      <c r="K591" s="342"/>
    </row>
    <row r="592" spans="2:11" x14ac:dyDescent="0.35">
      <c r="B592" s="287"/>
      <c r="C592" s="287"/>
      <c r="D592" s="287"/>
      <c r="E592" s="287"/>
      <c r="F592" s="287"/>
      <c r="G592" s="287"/>
      <c r="H592" s="287"/>
      <c r="I592" s="287"/>
      <c r="J592" s="287"/>
      <c r="K592" s="342"/>
    </row>
    <row r="593" spans="2:11" x14ac:dyDescent="0.35">
      <c r="B593" s="287"/>
      <c r="C593" s="287"/>
      <c r="D593" s="287"/>
      <c r="E593" s="287"/>
      <c r="F593" s="287"/>
      <c r="G593" s="287"/>
      <c r="H593" s="287"/>
      <c r="I593" s="287"/>
      <c r="J593" s="287"/>
      <c r="K593" s="342"/>
    </row>
    <row r="594" spans="2:11" x14ac:dyDescent="0.35">
      <c r="B594" s="287"/>
      <c r="C594" s="287"/>
      <c r="D594" s="287"/>
      <c r="E594" s="287"/>
      <c r="F594" s="287"/>
      <c r="G594" s="287"/>
      <c r="H594" s="287"/>
      <c r="I594" s="287"/>
      <c r="J594" s="287"/>
      <c r="K594" s="342"/>
    </row>
    <row r="595" spans="2:11" x14ac:dyDescent="0.35">
      <c r="B595" s="287"/>
      <c r="C595" s="287"/>
      <c r="D595" s="287"/>
      <c r="E595" s="287"/>
      <c r="F595" s="287"/>
      <c r="G595" s="287"/>
      <c r="H595" s="287"/>
      <c r="I595" s="287"/>
      <c r="J595" s="287"/>
      <c r="K595" s="342"/>
    </row>
    <row r="596" spans="2:11" x14ac:dyDescent="0.35">
      <c r="B596" s="287"/>
      <c r="C596" s="287"/>
      <c r="D596" s="287"/>
      <c r="E596" s="287"/>
      <c r="F596" s="287"/>
      <c r="G596" s="287"/>
      <c r="H596" s="287"/>
      <c r="I596" s="287"/>
      <c r="J596" s="287"/>
      <c r="K596" s="342"/>
    </row>
    <row r="597" spans="2:11" x14ac:dyDescent="0.35">
      <c r="B597" s="287"/>
      <c r="C597" s="287"/>
      <c r="D597" s="287"/>
      <c r="E597" s="287"/>
      <c r="F597" s="287"/>
      <c r="G597" s="287"/>
      <c r="H597" s="287"/>
      <c r="I597" s="287"/>
      <c r="J597" s="287"/>
      <c r="K597" s="342"/>
    </row>
    <row r="598" spans="2:11" x14ac:dyDescent="0.35">
      <c r="B598" s="287"/>
      <c r="C598" s="287"/>
      <c r="D598" s="287"/>
      <c r="E598" s="287"/>
      <c r="F598" s="287"/>
      <c r="G598" s="287"/>
      <c r="H598" s="287"/>
      <c r="I598" s="287"/>
      <c r="J598" s="287"/>
      <c r="K598" s="342"/>
    </row>
    <row r="599" spans="2:11" x14ac:dyDescent="0.35">
      <c r="B599" s="287"/>
      <c r="C599" s="287"/>
      <c r="D599" s="287"/>
      <c r="E599" s="287"/>
      <c r="F599" s="287"/>
      <c r="G599" s="287"/>
      <c r="H599" s="287"/>
      <c r="I599" s="287"/>
      <c r="J599" s="287"/>
      <c r="K599" s="342"/>
    </row>
    <row r="600" spans="2:11" x14ac:dyDescent="0.35">
      <c r="B600" s="287"/>
      <c r="C600" s="287"/>
      <c r="D600" s="287"/>
      <c r="E600" s="287"/>
      <c r="F600" s="287"/>
      <c r="G600" s="287"/>
      <c r="H600" s="287"/>
      <c r="I600" s="287"/>
      <c r="J600" s="287"/>
      <c r="K600" s="342"/>
    </row>
    <row r="601" spans="2:11" x14ac:dyDescent="0.35">
      <c r="B601" s="287"/>
      <c r="C601" s="287"/>
      <c r="D601" s="287"/>
      <c r="E601" s="287"/>
      <c r="F601" s="287"/>
      <c r="G601" s="287"/>
      <c r="H601" s="287"/>
      <c r="I601" s="287"/>
      <c r="J601" s="287"/>
      <c r="K601" s="342"/>
    </row>
    <row r="602" spans="2:11" x14ac:dyDescent="0.35">
      <c r="B602" s="287"/>
      <c r="C602" s="287"/>
      <c r="D602" s="287"/>
      <c r="E602" s="287"/>
      <c r="F602" s="287"/>
      <c r="G602" s="287"/>
      <c r="H602" s="287"/>
      <c r="I602" s="287"/>
      <c r="J602" s="287"/>
      <c r="K602" s="342"/>
    </row>
    <row r="603" spans="2:11" x14ac:dyDescent="0.35">
      <c r="B603" s="287"/>
      <c r="C603" s="287"/>
      <c r="D603" s="287"/>
      <c r="E603" s="287"/>
      <c r="F603" s="287"/>
      <c r="G603" s="287"/>
      <c r="H603" s="287"/>
      <c r="I603" s="287"/>
      <c r="J603" s="287"/>
      <c r="K603" s="342"/>
    </row>
    <row r="604" spans="2:11" x14ac:dyDescent="0.35">
      <c r="B604" s="287"/>
      <c r="C604" s="287"/>
      <c r="D604" s="287"/>
      <c r="E604" s="287"/>
      <c r="F604" s="287"/>
      <c r="G604" s="287"/>
      <c r="H604" s="287"/>
      <c r="I604" s="287"/>
      <c r="J604" s="287"/>
      <c r="K604" s="342"/>
    </row>
    <row r="605" spans="2:11" x14ac:dyDescent="0.35">
      <c r="B605" s="287"/>
      <c r="C605" s="287"/>
      <c r="D605" s="287"/>
      <c r="E605" s="287"/>
      <c r="F605" s="287"/>
      <c r="G605" s="287"/>
      <c r="H605" s="287"/>
      <c r="I605" s="287"/>
      <c r="J605" s="287"/>
      <c r="K605" s="342"/>
    </row>
    <row r="606" spans="2:11" x14ac:dyDescent="0.35">
      <c r="B606" s="287"/>
      <c r="C606" s="287"/>
      <c r="D606" s="287"/>
      <c r="E606" s="287"/>
      <c r="F606" s="287"/>
      <c r="G606" s="287"/>
      <c r="H606" s="287"/>
      <c r="I606" s="287"/>
      <c r="J606" s="287"/>
      <c r="K606" s="342"/>
    </row>
    <row r="607" spans="2:11" x14ac:dyDescent="0.35">
      <c r="B607" s="287"/>
      <c r="C607" s="287"/>
      <c r="D607" s="287"/>
      <c r="E607" s="287"/>
      <c r="F607" s="287"/>
      <c r="G607" s="287"/>
      <c r="H607" s="287"/>
      <c r="I607" s="287"/>
      <c r="J607" s="287"/>
      <c r="K607" s="342"/>
    </row>
    <row r="608" spans="2:11" x14ac:dyDescent="0.35">
      <c r="B608" s="287"/>
      <c r="C608" s="287"/>
      <c r="D608" s="287"/>
      <c r="E608" s="287"/>
      <c r="F608" s="287"/>
      <c r="G608" s="287"/>
      <c r="H608" s="287"/>
      <c r="I608" s="287"/>
      <c r="J608" s="287"/>
      <c r="K608" s="342"/>
    </row>
    <row r="609" spans="2:11" x14ac:dyDescent="0.35">
      <c r="B609" s="287"/>
      <c r="C609" s="287"/>
      <c r="D609" s="287"/>
      <c r="E609" s="287"/>
      <c r="F609" s="287"/>
      <c r="G609" s="287"/>
      <c r="H609" s="287"/>
      <c r="I609" s="287"/>
      <c r="J609" s="287"/>
      <c r="K609" s="342"/>
    </row>
    <row r="610" spans="2:11" x14ac:dyDescent="0.35">
      <c r="B610" s="287"/>
      <c r="C610" s="287"/>
      <c r="D610" s="287"/>
      <c r="E610" s="287"/>
      <c r="F610" s="287"/>
      <c r="G610" s="287"/>
      <c r="H610" s="287"/>
      <c r="I610" s="287"/>
      <c r="J610" s="287"/>
      <c r="K610" s="342"/>
    </row>
    <row r="611" spans="2:11" x14ac:dyDescent="0.35">
      <c r="B611" s="287"/>
      <c r="C611" s="287"/>
      <c r="D611" s="287"/>
      <c r="E611" s="287"/>
      <c r="F611" s="287"/>
      <c r="G611" s="287"/>
      <c r="H611" s="287"/>
      <c r="I611" s="287"/>
      <c r="J611" s="287"/>
      <c r="K611" s="342"/>
    </row>
    <row r="612" spans="2:11" x14ac:dyDescent="0.35">
      <c r="B612" s="287"/>
      <c r="C612" s="287"/>
      <c r="D612" s="287"/>
      <c r="E612" s="287"/>
      <c r="F612" s="287"/>
      <c r="G612" s="287"/>
      <c r="H612" s="287"/>
      <c r="I612" s="287"/>
      <c r="J612" s="287"/>
      <c r="K612" s="342"/>
    </row>
    <row r="613" spans="2:11" x14ac:dyDescent="0.35">
      <c r="B613" s="287"/>
      <c r="C613" s="287"/>
      <c r="D613" s="287"/>
      <c r="E613" s="287"/>
      <c r="F613" s="287"/>
      <c r="G613" s="287"/>
      <c r="H613" s="287"/>
      <c r="I613" s="287"/>
      <c r="J613" s="287"/>
      <c r="K613" s="342"/>
    </row>
    <row r="614" spans="2:11" x14ac:dyDescent="0.35">
      <c r="B614" s="287"/>
      <c r="C614" s="287"/>
      <c r="D614" s="287"/>
      <c r="E614" s="287"/>
      <c r="F614" s="287"/>
      <c r="G614" s="287"/>
      <c r="H614" s="287"/>
      <c r="I614" s="287"/>
      <c r="J614" s="287"/>
      <c r="K614" s="342"/>
    </row>
    <row r="615" spans="2:11" x14ac:dyDescent="0.35">
      <c r="B615" s="287"/>
      <c r="C615" s="287"/>
      <c r="D615" s="287"/>
      <c r="E615" s="287"/>
      <c r="F615" s="287"/>
      <c r="G615" s="287"/>
      <c r="H615" s="287"/>
      <c r="I615" s="287"/>
      <c r="J615" s="287"/>
      <c r="K615" s="342"/>
    </row>
    <row r="616" spans="2:11" x14ac:dyDescent="0.35">
      <c r="B616" s="287"/>
      <c r="C616" s="287"/>
      <c r="D616" s="287"/>
      <c r="E616" s="287"/>
      <c r="F616" s="287"/>
      <c r="G616" s="287"/>
      <c r="H616" s="287"/>
      <c r="I616" s="287"/>
      <c r="J616" s="287"/>
      <c r="K616" s="342"/>
    </row>
    <row r="617" spans="2:11" x14ac:dyDescent="0.35">
      <c r="B617" s="287"/>
      <c r="C617" s="287"/>
      <c r="D617" s="287"/>
      <c r="E617" s="287"/>
      <c r="F617" s="287"/>
      <c r="G617" s="287"/>
      <c r="H617" s="287"/>
      <c r="I617" s="287"/>
      <c r="J617" s="287"/>
      <c r="K617" s="342"/>
    </row>
    <row r="618" spans="2:11" x14ac:dyDescent="0.35">
      <c r="B618" s="287"/>
      <c r="C618" s="287"/>
      <c r="D618" s="287"/>
      <c r="E618" s="287"/>
      <c r="F618" s="287"/>
      <c r="G618" s="287"/>
      <c r="H618" s="287"/>
      <c r="I618" s="287"/>
      <c r="J618" s="287"/>
      <c r="K618" s="342"/>
    </row>
    <row r="619" spans="2:11" x14ac:dyDescent="0.35">
      <c r="B619" s="287"/>
      <c r="C619" s="287"/>
      <c r="D619" s="287"/>
      <c r="E619" s="287"/>
      <c r="F619" s="287"/>
      <c r="G619" s="287"/>
      <c r="H619" s="287"/>
      <c r="I619" s="287"/>
      <c r="J619" s="287"/>
      <c r="K619" s="342"/>
    </row>
    <row r="620" spans="2:11" x14ac:dyDescent="0.35">
      <c r="B620" s="287"/>
      <c r="C620" s="287"/>
      <c r="D620" s="287"/>
      <c r="E620" s="287"/>
      <c r="F620" s="287"/>
      <c r="G620" s="287"/>
      <c r="H620" s="287"/>
      <c r="I620" s="287"/>
      <c r="J620" s="287"/>
      <c r="K620" s="342"/>
    </row>
    <row r="621" spans="2:11" x14ac:dyDescent="0.35">
      <c r="B621" s="287"/>
      <c r="C621" s="287"/>
      <c r="D621" s="287"/>
      <c r="E621" s="287"/>
      <c r="F621" s="287"/>
      <c r="G621" s="287"/>
      <c r="H621" s="287"/>
      <c r="I621" s="287"/>
      <c r="J621" s="287"/>
      <c r="K621" s="342"/>
    </row>
    <row r="622" spans="2:11" x14ac:dyDescent="0.35">
      <c r="B622" s="287"/>
      <c r="C622" s="287"/>
      <c r="D622" s="287"/>
      <c r="E622" s="287"/>
      <c r="F622" s="287"/>
      <c r="G622" s="287"/>
      <c r="H622" s="287"/>
      <c r="I622" s="287"/>
      <c r="J622" s="287"/>
      <c r="K622" s="342"/>
    </row>
    <row r="623" spans="2:11" x14ac:dyDescent="0.35">
      <c r="B623" s="287"/>
      <c r="C623" s="287"/>
      <c r="D623" s="287"/>
      <c r="E623" s="287"/>
      <c r="F623" s="287"/>
      <c r="G623" s="287"/>
      <c r="H623" s="287"/>
      <c r="I623" s="287"/>
      <c r="J623" s="287"/>
      <c r="K623" s="342"/>
    </row>
    <row r="624" spans="2:11" x14ac:dyDescent="0.35">
      <c r="B624" s="287"/>
      <c r="C624" s="287"/>
      <c r="D624" s="287"/>
      <c r="E624" s="287"/>
      <c r="F624" s="287"/>
      <c r="G624" s="287"/>
      <c r="H624" s="287"/>
      <c r="I624" s="287"/>
      <c r="J624" s="287"/>
      <c r="K624" s="342"/>
    </row>
    <row r="625" spans="2:11" x14ac:dyDescent="0.35">
      <c r="B625" s="287"/>
      <c r="C625" s="287"/>
      <c r="D625" s="287"/>
      <c r="E625" s="287"/>
      <c r="F625" s="287"/>
      <c r="G625" s="287"/>
      <c r="H625" s="287"/>
      <c r="I625" s="287"/>
      <c r="J625" s="287"/>
      <c r="K625" s="342"/>
    </row>
    <row r="626" spans="2:11" x14ac:dyDescent="0.35">
      <c r="B626" s="287"/>
      <c r="C626" s="287"/>
      <c r="D626" s="287"/>
      <c r="E626" s="287"/>
      <c r="F626" s="287"/>
      <c r="G626" s="287"/>
      <c r="H626" s="287"/>
      <c r="I626" s="287"/>
      <c r="J626" s="287"/>
      <c r="K626" s="342"/>
    </row>
    <row r="627" spans="2:11" x14ac:dyDescent="0.35">
      <c r="B627" s="287"/>
      <c r="C627" s="287"/>
      <c r="D627" s="287"/>
      <c r="E627" s="287"/>
      <c r="F627" s="287"/>
      <c r="G627" s="287"/>
      <c r="H627" s="287"/>
      <c r="I627" s="287"/>
      <c r="J627" s="287"/>
      <c r="K627" s="342"/>
    </row>
    <row r="628" spans="2:11" x14ac:dyDescent="0.35">
      <c r="B628" s="287"/>
      <c r="C628" s="287"/>
      <c r="D628" s="287"/>
      <c r="E628" s="287"/>
      <c r="F628" s="287"/>
      <c r="G628" s="287"/>
      <c r="H628" s="287"/>
      <c r="I628" s="287"/>
      <c r="J628" s="287"/>
      <c r="K628" s="342"/>
    </row>
    <row r="629" spans="2:11" x14ac:dyDescent="0.35">
      <c r="B629" s="287"/>
      <c r="C629" s="287"/>
      <c r="D629" s="287"/>
      <c r="E629" s="287"/>
      <c r="F629" s="287"/>
      <c r="G629" s="287"/>
      <c r="H629" s="287"/>
      <c r="I629" s="287"/>
      <c r="J629" s="287"/>
      <c r="K629" s="342"/>
    </row>
    <row r="630" spans="2:11" x14ac:dyDescent="0.35">
      <c r="B630" s="287"/>
      <c r="C630" s="287"/>
      <c r="D630" s="287"/>
      <c r="E630" s="287"/>
      <c r="F630" s="287"/>
      <c r="G630" s="287"/>
      <c r="H630" s="287"/>
      <c r="I630" s="287"/>
      <c r="J630" s="287"/>
      <c r="K630" s="342"/>
    </row>
    <row r="631" spans="2:11" x14ac:dyDescent="0.35">
      <c r="B631" s="287"/>
      <c r="C631" s="287"/>
      <c r="D631" s="287"/>
      <c r="E631" s="287"/>
      <c r="F631" s="287"/>
      <c r="G631" s="287"/>
      <c r="H631" s="287"/>
      <c r="I631" s="287"/>
      <c r="J631" s="287"/>
      <c r="K631" s="342"/>
    </row>
    <row r="632" spans="2:11" x14ac:dyDescent="0.35">
      <c r="B632" s="287"/>
      <c r="C632" s="287"/>
      <c r="D632" s="287"/>
      <c r="E632" s="287"/>
      <c r="F632" s="287"/>
      <c r="G632" s="287"/>
      <c r="H632" s="287"/>
      <c r="I632" s="287"/>
      <c r="J632" s="287"/>
      <c r="K632" s="342"/>
    </row>
    <row r="633" spans="2:11" x14ac:dyDescent="0.35">
      <c r="B633" s="287"/>
      <c r="C633" s="287"/>
      <c r="D633" s="287"/>
      <c r="E633" s="287"/>
      <c r="F633" s="287"/>
      <c r="G633" s="287"/>
      <c r="H633" s="287"/>
      <c r="I633" s="287"/>
      <c r="J633" s="287"/>
      <c r="K633" s="342"/>
    </row>
    <row r="634" spans="2:11" x14ac:dyDescent="0.35">
      <c r="B634" s="287"/>
      <c r="C634" s="287"/>
      <c r="D634" s="287"/>
      <c r="E634" s="287"/>
      <c r="F634" s="287"/>
      <c r="G634" s="287"/>
      <c r="H634" s="287"/>
      <c r="I634" s="287"/>
      <c r="J634" s="287"/>
      <c r="K634" s="342"/>
    </row>
    <row r="635" spans="2:11" x14ac:dyDescent="0.35">
      <c r="B635" s="287"/>
      <c r="C635" s="287"/>
      <c r="D635" s="287"/>
      <c r="E635" s="287"/>
      <c r="F635" s="287"/>
      <c r="G635" s="287"/>
      <c r="H635" s="287"/>
      <c r="I635" s="287"/>
      <c r="J635" s="287"/>
      <c r="K635" s="342"/>
    </row>
    <row r="636" spans="2:11" x14ac:dyDescent="0.35">
      <c r="B636" s="287"/>
      <c r="C636" s="287"/>
      <c r="D636" s="287"/>
      <c r="E636" s="287"/>
      <c r="F636" s="287"/>
      <c r="G636" s="287"/>
      <c r="H636" s="287"/>
      <c r="I636" s="287"/>
      <c r="J636" s="287"/>
      <c r="K636" s="342"/>
    </row>
    <row r="637" spans="2:11" x14ac:dyDescent="0.35">
      <c r="B637" s="287"/>
      <c r="C637" s="287"/>
      <c r="D637" s="287"/>
      <c r="E637" s="287"/>
      <c r="F637" s="287"/>
      <c r="G637" s="287"/>
      <c r="H637" s="287"/>
      <c r="I637" s="287"/>
      <c r="J637" s="287"/>
      <c r="K637" s="342"/>
    </row>
    <row r="638" spans="2:11" x14ac:dyDescent="0.35">
      <c r="B638" s="287"/>
      <c r="C638" s="287"/>
      <c r="D638" s="287"/>
      <c r="E638" s="287"/>
      <c r="F638" s="287"/>
      <c r="G638" s="287"/>
      <c r="H638" s="287"/>
      <c r="I638" s="287"/>
      <c r="J638" s="287"/>
      <c r="K638" s="342"/>
    </row>
    <row r="639" spans="2:11" x14ac:dyDescent="0.35">
      <c r="B639" s="287"/>
      <c r="C639" s="287"/>
      <c r="D639" s="287"/>
      <c r="E639" s="287"/>
      <c r="F639" s="287"/>
      <c r="G639" s="287"/>
      <c r="H639" s="287"/>
      <c r="I639" s="287"/>
      <c r="J639" s="287"/>
      <c r="K639" s="342"/>
    </row>
    <row r="640" spans="2:11" x14ac:dyDescent="0.35">
      <c r="B640" s="287"/>
      <c r="C640" s="287"/>
      <c r="D640" s="287"/>
      <c r="E640" s="287"/>
      <c r="F640" s="287"/>
      <c r="G640" s="287"/>
      <c r="H640" s="287"/>
      <c r="I640" s="287"/>
      <c r="J640" s="287"/>
      <c r="K640" s="342"/>
    </row>
    <row r="641" spans="2:11" x14ac:dyDescent="0.35">
      <c r="B641" s="287"/>
      <c r="C641" s="287"/>
      <c r="D641" s="287"/>
      <c r="E641" s="287"/>
      <c r="F641" s="287"/>
      <c r="G641" s="287"/>
      <c r="H641" s="287"/>
      <c r="I641" s="287"/>
      <c r="J641" s="287"/>
      <c r="K641" s="342"/>
    </row>
    <row r="642" spans="2:11" x14ac:dyDescent="0.35">
      <c r="B642" s="287"/>
      <c r="C642" s="287"/>
      <c r="D642" s="287"/>
      <c r="E642" s="287"/>
      <c r="F642" s="287"/>
      <c r="G642" s="287"/>
      <c r="H642" s="287"/>
      <c r="I642" s="287"/>
      <c r="J642" s="287"/>
      <c r="K642" s="342"/>
    </row>
    <row r="643" spans="2:11" x14ac:dyDescent="0.35">
      <c r="B643" s="287"/>
      <c r="C643" s="287"/>
      <c r="D643" s="287"/>
      <c r="E643" s="287"/>
      <c r="F643" s="287"/>
      <c r="G643" s="287"/>
      <c r="H643" s="287"/>
      <c r="I643" s="287"/>
      <c r="J643" s="287"/>
      <c r="K643" s="342"/>
    </row>
    <row r="644" spans="2:11" x14ac:dyDescent="0.35">
      <c r="B644" s="287"/>
      <c r="C644" s="287"/>
      <c r="D644" s="287"/>
      <c r="E644" s="287"/>
      <c r="F644" s="287"/>
      <c r="G644" s="287"/>
      <c r="H644" s="287"/>
      <c r="I644" s="287"/>
      <c r="J644" s="287"/>
      <c r="K644" s="342"/>
    </row>
    <row r="645" spans="2:11" x14ac:dyDescent="0.35">
      <c r="B645" s="287"/>
      <c r="C645" s="287"/>
      <c r="D645" s="287"/>
      <c r="E645" s="287"/>
      <c r="F645" s="287"/>
      <c r="G645" s="287"/>
      <c r="H645" s="287"/>
      <c r="I645" s="287"/>
      <c r="J645" s="287"/>
      <c r="K645" s="342"/>
    </row>
    <row r="646" spans="2:11" x14ac:dyDescent="0.35">
      <c r="B646" s="287"/>
      <c r="C646" s="287"/>
      <c r="D646" s="287"/>
      <c r="E646" s="287"/>
      <c r="F646" s="287"/>
      <c r="G646" s="287"/>
      <c r="H646" s="287"/>
      <c r="I646" s="287"/>
      <c r="J646" s="287"/>
      <c r="K646" s="342"/>
    </row>
    <row r="647" spans="2:11" x14ac:dyDescent="0.35">
      <c r="B647" s="287"/>
      <c r="C647" s="287"/>
      <c r="D647" s="287"/>
      <c r="E647" s="287"/>
      <c r="F647" s="287"/>
      <c r="G647" s="287"/>
      <c r="H647" s="287"/>
      <c r="I647" s="287"/>
      <c r="J647" s="287"/>
      <c r="K647" s="342"/>
    </row>
    <row r="648" spans="2:11" x14ac:dyDescent="0.35">
      <c r="B648" s="287"/>
      <c r="C648" s="287"/>
      <c r="D648" s="287"/>
      <c r="E648" s="287"/>
      <c r="F648" s="287"/>
      <c r="G648" s="287"/>
      <c r="H648" s="287"/>
      <c r="I648" s="287"/>
      <c r="J648" s="287"/>
      <c r="K648" s="342"/>
    </row>
    <row r="649" spans="2:11" x14ac:dyDescent="0.35">
      <c r="B649" s="287"/>
      <c r="C649" s="287"/>
      <c r="D649" s="287"/>
      <c r="E649" s="287"/>
      <c r="F649" s="287"/>
      <c r="G649" s="287"/>
      <c r="H649" s="287"/>
      <c r="I649" s="287"/>
      <c r="J649" s="287"/>
      <c r="K649" s="342"/>
    </row>
    <row r="650" spans="2:11" x14ac:dyDescent="0.35">
      <c r="B650" s="287"/>
      <c r="C650" s="287"/>
      <c r="D650" s="287"/>
      <c r="E650" s="287"/>
      <c r="F650" s="287"/>
      <c r="G650" s="287"/>
      <c r="H650" s="287"/>
      <c r="I650" s="287"/>
      <c r="J650" s="287"/>
      <c r="K650" s="342"/>
    </row>
    <row r="651" spans="2:11" x14ac:dyDescent="0.35">
      <c r="B651" s="287"/>
      <c r="C651" s="287"/>
      <c r="D651" s="287"/>
      <c r="E651" s="287"/>
      <c r="F651" s="287"/>
      <c r="G651" s="287"/>
      <c r="H651" s="287"/>
      <c r="I651" s="287"/>
      <c r="J651" s="287"/>
      <c r="K651" s="342"/>
    </row>
    <row r="652" spans="2:11" x14ac:dyDescent="0.35">
      <c r="B652" s="287"/>
      <c r="C652" s="287"/>
      <c r="D652" s="287"/>
      <c r="E652" s="287"/>
      <c r="F652" s="287"/>
      <c r="G652" s="287"/>
      <c r="H652" s="287"/>
      <c r="I652" s="287"/>
      <c r="J652" s="287"/>
      <c r="K652" s="342"/>
    </row>
    <row r="653" spans="2:11" x14ac:dyDescent="0.35">
      <c r="B653" s="287"/>
      <c r="C653" s="287"/>
      <c r="D653" s="287"/>
      <c r="E653" s="287"/>
      <c r="F653" s="287"/>
      <c r="G653" s="287"/>
      <c r="H653" s="287"/>
      <c r="I653" s="287"/>
      <c r="J653" s="287"/>
      <c r="K653" s="342"/>
    </row>
    <row r="654" spans="2:11" x14ac:dyDescent="0.35">
      <c r="B654" s="287"/>
      <c r="C654" s="287"/>
      <c r="D654" s="287"/>
      <c r="E654" s="287"/>
      <c r="F654" s="287"/>
      <c r="G654" s="287"/>
      <c r="H654" s="287"/>
      <c r="I654" s="287"/>
      <c r="J654" s="287"/>
      <c r="K654" s="342"/>
    </row>
    <row r="655" spans="2:11" x14ac:dyDescent="0.35">
      <c r="B655" s="287"/>
      <c r="C655" s="287"/>
      <c r="D655" s="287"/>
      <c r="E655" s="287"/>
      <c r="F655" s="287"/>
      <c r="G655" s="287"/>
      <c r="H655" s="287"/>
      <c r="I655" s="287"/>
      <c r="J655" s="287"/>
      <c r="K655" s="342"/>
    </row>
    <row r="656" spans="2:11" x14ac:dyDescent="0.35">
      <c r="B656" s="287"/>
      <c r="C656" s="287"/>
      <c r="D656" s="287"/>
      <c r="E656" s="287"/>
      <c r="F656" s="287"/>
      <c r="G656" s="287"/>
      <c r="H656" s="287"/>
      <c r="I656" s="287"/>
      <c r="J656" s="287"/>
      <c r="K656" s="342"/>
    </row>
    <row r="657" spans="2:11" x14ac:dyDescent="0.35">
      <c r="B657" s="287"/>
      <c r="C657" s="287"/>
      <c r="D657" s="287"/>
      <c r="E657" s="287"/>
      <c r="F657" s="287"/>
      <c r="G657" s="287"/>
      <c r="H657" s="287"/>
      <c r="I657" s="287"/>
      <c r="J657" s="287"/>
      <c r="K657" s="342"/>
    </row>
    <row r="658" spans="2:11" x14ac:dyDescent="0.35">
      <c r="B658" s="287"/>
      <c r="C658" s="287"/>
      <c r="D658" s="287"/>
      <c r="E658" s="287"/>
      <c r="F658" s="287"/>
      <c r="G658" s="287"/>
      <c r="H658" s="287"/>
      <c r="I658" s="287"/>
      <c r="J658" s="287"/>
      <c r="K658" s="342"/>
    </row>
    <row r="659" spans="2:11" x14ac:dyDescent="0.35">
      <c r="B659" s="287"/>
      <c r="C659" s="287"/>
      <c r="D659" s="287"/>
      <c r="E659" s="287"/>
      <c r="F659" s="287"/>
      <c r="G659" s="287"/>
      <c r="H659" s="287"/>
      <c r="I659" s="287"/>
      <c r="J659" s="287"/>
      <c r="K659" s="342"/>
    </row>
    <row r="660" spans="2:11" x14ac:dyDescent="0.35">
      <c r="B660" s="287"/>
      <c r="C660" s="287"/>
      <c r="D660" s="287"/>
      <c r="E660" s="287"/>
      <c r="F660" s="287"/>
      <c r="G660" s="287"/>
      <c r="H660" s="287"/>
      <c r="I660" s="287"/>
      <c r="J660" s="287"/>
      <c r="K660" s="342"/>
    </row>
    <row r="661" spans="2:11" x14ac:dyDescent="0.35">
      <c r="B661" s="287"/>
      <c r="C661" s="287"/>
      <c r="D661" s="287"/>
      <c r="E661" s="287"/>
      <c r="F661" s="287"/>
      <c r="G661" s="287"/>
      <c r="H661" s="287"/>
      <c r="I661" s="287"/>
      <c r="J661" s="287"/>
      <c r="K661" s="342"/>
    </row>
    <row r="662" spans="2:11" x14ac:dyDescent="0.35">
      <c r="B662" s="287"/>
      <c r="C662" s="287"/>
      <c r="D662" s="287"/>
      <c r="E662" s="287"/>
      <c r="F662" s="287"/>
      <c r="G662" s="287"/>
      <c r="H662" s="287"/>
      <c r="I662" s="287"/>
      <c r="J662" s="287"/>
      <c r="K662" s="342"/>
    </row>
    <row r="663" spans="2:11" x14ac:dyDescent="0.35">
      <c r="B663" s="287"/>
      <c r="C663" s="287"/>
      <c r="D663" s="287"/>
      <c r="E663" s="287"/>
      <c r="F663" s="287"/>
      <c r="G663" s="287"/>
      <c r="H663" s="287"/>
      <c r="I663" s="287"/>
      <c r="J663" s="287"/>
      <c r="K663" s="342"/>
    </row>
    <row r="664" spans="2:11" x14ac:dyDescent="0.35">
      <c r="B664" s="287"/>
      <c r="C664" s="287"/>
      <c r="D664" s="287"/>
      <c r="E664" s="287"/>
      <c r="F664" s="287"/>
      <c r="G664" s="287"/>
      <c r="H664" s="287"/>
      <c r="I664" s="287"/>
      <c r="J664" s="287"/>
      <c r="K664" s="342"/>
    </row>
    <row r="665" spans="2:11" x14ac:dyDescent="0.35">
      <c r="B665" s="287"/>
      <c r="C665" s="287"/>
      <c r="D665" s="287"/>
      <c r="E665" s="287"/>
      <c r="F665" s="287"/>
      <c r="G665" s="287"/>
      <c r="H665" s="287"/>
      <c r="I665" s="287"/>
      <c r="J665" s="287"/>
      <c r="K665" s="342"/>
    </row>
    <row r="666" spans="2:11" x14ac:dyDescent="0.35">
      <c r="B666" s="287"/>
      <c r="C666" s="287"/>
      <c r="D666" s="287"/>
      <c r="E666" s="287"/>
      <c r="F666" s="287"/>
      <c r="G666" s="287"/>
      <c r="H666" s="287"/>
      <c r="I666" s="287"/>
      <c r="J666" s="287"/>
      <c r="K666" s="342"/>
    </row>
    <row r="667" spans="2:11" x14ac:dyDescent="0.35">
      <c r="B667" s="287"/>
      <c r="C667" s="287"/>
      <c r="D667" s="287"/>
      <c r="E667" s="287"/>
      <c r="F667" s="287"/>
      <c r="G667" s="287"/>
      <c r="H667" s="287"/>
      <c r="I667" s="287"/>
      <c r="J667" s="287"/>
      <c r="K667" s="342"/>
    </row>
    <row r="668" spans="2:11" x14ac:dyDescent="0.35">
      <c r="B668" s="287"/>
      <c r="C668" s="287"/>
      <c r="D668" s="287"/>
      <c r="E668" s="287"/>
      <c r="F668" s="287"/>
      <c r="G668" s="287"/>
      <c r="H668" s="287"/>
      <c r="I668" s="287"/>
      <c r="J668" s="287"/>
      <c r="K668" s="342"/>
    </row>
    <row r="669" spans="2:11" x14ac:dyDescent="0.35">
      <c r="B669" s="287"/>
      <c r="C669" s="287"/>
      <c r="D669" s="287"/>
      <c r="E669" s="287"/>
      <c r="F669" s="287"/>
      <c r="G669" s="287"/>
      <c r="H669" s="287"/>
      <c r="I669" s="287"/>
      <c r="J669" s="287"/>
      <c r="K669" s="342"/>
    </row>
    <row r="670" spans="2:11" x14ac:dyDescent="0.35">
      <c r="B670" s="287"/>
      <c r="C670" s="287"/>
      <c r="D670" s="287"/>
      <c r="E670" s="287"/>
      <c r="F670" s="287"/>
      <c r="G670" s="287"/>
      <c r="H670" s="287"/>
      <c r="I670" s="287"/>
      <c r="J670" s="287"/>
      <c r="K670" s="342"/>
    </row>
    <row r="671" spans="2:11" x14ac:dyDescent="0.35">
      <c r="B671" s="287"/>
      <c r="C671" s="287"/>
      <c r="D671" s="287"/>
      <c r="E671" s="287"/>
      <c r="F671" s="287"/>
      <c r="G671" s="287"/>
      <c r="H671" s="287"/>
      <c r="I671" s="287"/>
      <c r="J671" s="287"/>
      <c r="K671" s="342"/>
    </row>
    <row r="672" spans="2:11" x14ac:dyDescent="0.35">
      <c r="B672" s="287"/>
      <c r="C672" s="287"/>
      <c r="D672" s="287"/>
      <c r="E672" s="287"/>
      <c r="F672" s="287"/>
      <c r="G672" s="287"/>
      <c r="H672" s="287"/>
      <c r="I672" s="287"/>
      <c r="J672" s="287"/>
      <c r="K672" s="342"/>
    </row>
    <row r="673" spans="2:11" x14ac:dyDescent="0.35">
      <c r="B673" s="287"/>
      <c r="C673" s="287"/>
      <c r="D673" s="287"/>
      <c r="E673" s="287"/>
      <c r="F673" s="287"/>
      <c r="G673" s="287"/>
      <c r="H673" s="287"/>
      <c r="I673" s="287"/>
      <c r="J673" s="287"/>
      <c r="K673" s="342"/>
    </row>
    <row r="674" spans="2:11" x14ac:dyDescent="0.35">
      <c r="B674" s="287"/>
      <c r="C674" s="287"/>
      <c r="D674" s="287"/>
      <c r="E674" s="287"/>
      <c r="F674" s="287"/>
      <c r="G674" s="287"/>
      <c r="H674" s="287"/>
      <c r="I674" s="287"/>
      <c r="J674" s="287"/>
      <c r="K674" s="342"/>
    </row>
    <row r="675" spans="2:11" x14ac:dyDescent="0.35">
      <c r="B675" s="287"/>
      <c r="C675" s="287"/>
      <c r="D675" s="287"/>
      <c r="E675" s="287"/>
      <c r="F675" s="287"/>
      <c r="G675" s="287"/>
      <c r="H675" s="287"/>
      <c r="I675" s="287"/>
      <c r="J675" s="287"/>
      <c r="K675" s="342"/>
    </row>
    <row r="676" spans="2:11" x14ac:dyDescent="0.35">
      <c r="B676" s="287"/>
      <c r="C676" s="287"/>
      <c r="D676" s="287"/>
      <c r="E676" s="287"/>
      <c r="F676" s="287"/>
      <c r="G676" s="287"/>
      <c r="H676" s="287"/>
      <c r="I676" s="287"/>
      <c r="J676" s="287"/>
      <c r="K676" s="342"/>
    </row>
    <row r="677" spans="2:11" x14ac:dyDescent="0.35">
      <c r="B677" s="287"/>
      <c r="C677" s="287"/>
      <c r="D677" s="287"/>
      <c r="E677" s="287"/>
      <c r="F677" s="287"/>
      <c r="G677" s="287"/>
      <c r="H677" s="287"/>
      <c r="I677" s="287"/>
      <c r="J677" s="287"/>
      <c r="K677" s="342"/>
    </row>
    <row r="678" spans="2:11" x14ac:dyDescent="0.35">
      <c r="B678" s="287"/>
      <c r="C678" s="287"/>
      <c r="D678" s="287"/>
      <c r="E678" s="287"/>
      <c r="F678" s="287"/>
      <c r="G678" s="287"/>
      <c r="H678" s="287"/>
      <c r="I678" s="287"/>
      <c r="J678" s="287"/>
      <c r="K678" s="342"/>
    </row>
    <row r="679" spans="2:11" x14ac:dyDescent="0.35">
      <c r="B679" s="287"/>
      <c r="C679" s="287"/>
      <c r="D679" s="287"/>
      <c r="E679" s="287"/>
      <c r="F679" s="287"/>
      <c r="G679" s="287"/>
      <c r="H679" s="287"/>
      <c r="I679" s="287"/>
      <c r="J679" s="287"/>
      <c r="K679" s="342"/>
    </row>
    <row r="680" spans="2:11" x14ac:dyDescent="0.35">
      <c r="B680" s="287"/>
      <c r="C680" s="287"/>
      <c r="D680" s="287"/>
      <c r="E680" s="287"/>
      <c r="F680" s="287"/>
      <c r="G680" s="287"/>
      <c r="H680" s="287"/>
      <c r="I680" s="287"/>
      <c r="J680" s="287"/>
      <c r="K680" s="342"/>
    </row>
    <row r="681" spans="2:11" x14ac:dyDescent="0.35">
      <c r="B681" s="287"/>
      <c r="C681" s="287"/>
      <c r="D681" s="287"/>
      <c r="E681" s="287"/>
      <c r="F681" s="287"/>
      <c r="G681" s="287"/>
      <c r="H681" s="287"/>
      <c r="I681" s="287"/>
      <c r="J681" s="287"/>
      <c r="K681" s="342"/>
    </row>
    <row r="682" spans="2:11" x14ac:dyDescent="0.35">
      <c r="B682" s="287"/>
      <c r="C682" s="287"/>
      <c r="D682" s="287"/>
      <c r="E682" s="287"/>
      <c r="F682" s="287"/>
      <c r="G682" s="287"/>
      <c r="H682" s="287"/>
      <c r="I682" s="287"/>
      <c r="J682" s="287"/>
      <c r="K682" s="342"/>
    </row>
    <row r="683" spans="2:11" x14ac:dyDescent="0.35">
      <c r="B683" s="287"/>
      <c r="C683" s="287"/>
      <c r="D683" s="287"/>
      <c r="E683" s="287"/>
      <c r="F683" s="287"/>
      <c r="G683" s="287"/>
      <c r="H683" s="287"/>
      <c r="I683" s="287"/>
      <c r="J683" s="287"/>
      <c r="K683" s="342"/>
    </row>
    <row r="684" spans="2:11" x14ac:dyDescent="0.35">
      <c r="B684" s="287"/>
      <c r="C684" s="287"/>
      <c r="D684" s="287"/>
      <c r="E684" s="287"/>
      <c r="F684" s="287"/>
      <c r="G684" s="287"/>
      <c r="H684" s="287"/>
      <c r="I684" s="287"/>
      <c r="J684" s="287"/>
      <c r="K684" s="342"/>
    </row>
    <row r="685" spans="2:11" x14ac:dyDescent="0.35">
      <c r="B685" s="287"/>
      <c r="C685" s="287"/>
      <c r="D685" s="287"/>
      <c r="E685" s="287"/>
      <c r="F685" s="287"/>
      <c r="G685" s="287"/>
      <c r="H685" s="287"/>
      <c r="I685" s="287"/>
      <c r="J685" s="287"/>
      <c r="K685" s="342"/>
    </row>
    <row r="686" spans="2:11" x14ac:dyDescent="0.35">
      <c r="B686" s="287"/>
      <c r="C686" s="287"/>
      <c r="D686" s="287"/>
      <c r="E686" s="287"/>
      <c r="F686" s="287"/>
      <c r="G686" s="287"/>
      <c r="H686" s="287"/>
      <c r="I686" s="287"/>
      <c r="J686" s="287"/>
      <c r="K686" s="342"/>
    </row>
    <row r="687" spans="2:11" x14ac:dyDescent="0.35">
      <c r="B687" s="287"/>
      <c r="C687" s="287"/>
      <c r="D687" s="287"/>
      <c r="E687" s="287"/>
      <c r="F687" s="287"/>
      <c r="G687" s="287"/>
      <c r="H687" s="287"/>
      <c r="I687" s="287"/>
      <c r="J687" s="287"/>
      <c r="K687" s="342"/>
    </row>
    <row r="688" spans="2:11" x14ac:dyDescent="0.35">
      <c r="B688" s="287"/>
      <c r="C688" s="287"/>
      <c r="D688" s="287"/>
      <c r="E688" s="287"/>
      <c r="F688" s="287"/>
      <c r="G688" s="287"/>
      <c r="H688" s="287"/>
      <c r="I688" s="287"/>
      <c r="J688" s="287"/>
      <c r="K688" s="342"/>
    </row>
    <row r="689" spans="2:11" x14ac:dyDescent="0.35">
      <c r="B689" s="287"/>
      <c r="C689" s="287"/>
      <c r="D689" s="287"/>
      <c r="E689" s="287"/>
      <c r="F689" s="287"/>
      <c r="G689" s="287"/>
      <c r="H689" s="287"/>
      <c r="I689" s="287"/>
      <c r="J689" s="287"/>
      <c r="K689" s="342"/>
    </row>
    <row r="690" spans="2:11" x14ac:dyDescent="0.35">
      <c r="B690" s="287"/>
      <c r="C690" s="287"/>
      <c r="D690" s="287"/>
      <c r="E690" s="287"/>
      <c r="F690" s="287"/>
      <c r="G690" s="287"/>
      <c r="H690" s="287"/>
      <c r="I690" s="287"/>
      <c r="J690" s="287"/>
      <c r="K690" s="342"/>
    </row>
    <row r="691" spans="2:11" x14ac:dyDescent="0.35">
      <c r="B691" s="287"/>
      <c r="C691" s="287"/>
      <c r="D691" s="287"/>
      <c r="E691" s="287"/>
      <c r="F691" s="287"/>
      <c r="G691" s="287"/>
      <c r="H691" s="287"/>
      <c r="I691" s="287"/>
      <c r="J691" s="287"/>
      <c r="K691" s="342"/>
    </row>
    <row r="692" spans="2:11" x14ac:dyDescent="0.35">
      <c r="B692" s="287"/>
      <c r="C692" s="287"/>
      <c r="D692" s="287"/>
      <c r="E692" s="287"/>
      <c r="F692" s="287"/>
      <c r="G692" s="287"/>
      <c r="H692" s="287"/>
      <c r="I692" s="287"/>
      <c r="J692" s="287"/>
      <c r="K692" s="342"/>
    </row>
    <row r="693" spans="2:11" x14ac:dyDescent="0.35">
      <c r="B693" s="287"/>
      <c r="C693" s="287"/>
      <c r="D693" s="287"/>
      <c r="E693" s="287"/>
      <c r="F693" s="287"/>
      <c r="G693" s="287"/>
      <c r="H693" s="287"/>
      <c r="I693" s="287"/>
      <c r="J693" s="287"/>
      <c r="K693" s="342"/>
    </row>
  </sheetData>
  <mergeCells count="13">
    <mergeCell ref="G7:H7"/>
    <mergeCell ref="G8:H8"/>
    <mergeCell ref="G9:H9"/>
    <mergeCell ref="G10:H10"/>
    <mergeCell ref="G11:H11"/>
    <mergeCell ref="H15:J15"/>
    <mergeCell ref="H22:J22"/>
    <mergeCell ref="H16:J16"/>
    <mergeCell ref="H17:J17"/>
    <mergeCell ref="H18:J18"/>
    <mergeCell ref="H19:J19"/>
    <mergeCell ref="H20:J20"/>
    <mergeCell ref="H21:J21"/>
  </mergeCells>
  <conditionalFormatting sqref="C25">
    <cfRule type="cellIs" dxfId="3" priority="1" operator="greaterThan">
      <formula>0</formula>
    </cfRule>
  </conditionalFormatting>
  <pageMargins left="0.7" right="0.7" top="0.75" bottom="0.75" header="0.3" footer="0.3"/>
  <pageSetup scale="68" fitToHeight="0" orientation="portrait" r:id="rId1"/>
  <headerFooter>
    <oddFooter>&amp;L2020 WSHFC Rehab Addendum&amp;R&amp;A, &amp;P</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theme="8" tint="0.59999389629810485"/>
    <pageSetUpPr fitToPage="1"/>
  </sheetPr>
  <dimension ref="A4:T183"/>
  <sheetViews>
    <sheetView showGridLines="0" showRuler="0" zoomScale="90" zoomScaleNormal="90" zoomScaleSheetLayoutView="85" workbookViewId="0">
      <selection activeCell="G21" sqref="G21:I21"/>
    </sheetView>
  </sheetViews>
  <sheetFormatPr defaultColWidth="9.1796875" defaultRowHeight="12.75" customHeight="1" x14ac:dyDescent="0.35"/>
  <cols>
    <col min="1" max="1" width="1.7265625" style="9" customWidth="1"/>
    <col min="2" max="2" width="11.453125" style="9" customWidth="1"/>
    <col min="3" max="4" width="9.26953125" style="9" customWidth="1"/>
    <col min="5" max="5" width="13" style="9" customWidth="1"/>
    <col min="6" max="6" width="12.81640625" style="9" customWidth="1"/>
    <col min="7" max="9" width="13" style="9" customWidth="1"/>
    <col min="10" max="10" width="12.81640625" style="9" customWidth="1"/>
    <col min="11" max="11" width="13" style="9" customWidth="1"/>
    <col min="12" max="12" width="1.54296875" style="56" customWidth="1"/>
    <col min="13" max="13" width="4" style="9" customWidth="1"/>
    <col min="14" max="14" width="3.7265625" style="9" customWidth="1"/>
    <col min="15" max="16384" width="9.1796875" style="9"/>
  </cols>
  <sheetData>
    <row r="4" spans="1:20" ht="39.75" customHeight="1" thickBot="1" x14ac:dyDescent="0.5">
      <c r="A4" s="14"/>
      <c r="B4" s="610"/>
      <c r="C4" s="610"/>
      <c r="D4" s="610"/>
      <c r="E4" s="610"/>
      <c r="F4" s="610"/>
      <c r="G4" s="610"/>
      <c r="H4" s="610"/>
      <c r="I4" s="610"/>
      <c r="J4" s="610"/>
      <c r="K4" s="610"/>
      <c r="L4" s="53"/>
      <c r="M4" s="15"/>
      <c r="N4" s="14"/>
      <c r="O4" s="16"/>
      <c r="P4" s="16"/>
      <c r="Q4" s="16"/>
      <c r="R4" s="16"/>
      <c r="S4" s="16"/>
      <c r="T4" s="16"/>
    </row>
    <row r="5" spans="1:20" s="49" customFormat="1" ht="18.75" customHeight="1" x14ac:dyDescent="0.35">
      <c r="B5" s="60" t="s">
        <v>90</v>
      </c>
      <c r="C5" s="61"/>
      <c r="D5" s="61"/>
      <c r="E5" s="61"/>
      <c r="F5" s="61"/>
      <c r="G5" s="61"/>
      <c r="H5" s="61"/>
      <c r="I5" s="61"/>
      <c r="J5" s="61"/>
      <c r="K5" s="61"/>
      <c r="L5" s="58"/>
      <c r="M5" s="48"/>
    </row>
    <row r="6" spans="1:20" s="49" customFormat="1" ht="65.25" customHeight="1" thickBot="1" x14ac:dyDescent="0.4">
      <c r="B6" s="619" t="s">
        <v>567</v>
      </c>
      <c r="C6" s="620"/>
      <c r="D6" s="620"/>
      <c r="E6" s="620"/>
      <c r="F6" s="620"/>
      <c r="G6" s="620"/>
      <c r="H6" s="620"/>
      <c r="I6" s="620"/>
      <c r="J6" s="620"/>
      <c r="K6" s="621"/>
      <c r="L6" s="59"/>
      <c r="M6" s="50"/>
      <c r="N6" s="51"/>
      <c r="O6" s="52"/>
      <c r="P6" s="52"/>
      <c r="Q6" s="52"/>
      <c r="R6" s="52"/>
      <c r="S6" s="52"/>
      <c r="T6" s="52"/>
    </row>
    <row r="7" spans="1:20" ht="15" customHeight="1" thickBot="1" x14ac:dyDescent="0.55000000000000004">
      <c r="A7" s="14"/>
      <c r="B7" s="13"/>
      <c r="C7" s="13"/>
      <c r="D7" s="13"/>
      <c r="E7" s="13"/>
      <c r="F7" s="13"/>
      <c r="G7" s="13"/>
      <c r="H7" s="13"/>
      <c r="I7" s="13"/>
      <c r="J7" s="13"/>
      <c r="K7" s="13"/>
      <c r="L7" s="53"/>
      <c r="M7" s="15"/>
      <c r="N7" s="14"/>
      <c r="O7" s="16"/>
      <c r="P7" s="16"/>
      <c r="Q7" s="16"/>
      <c r="R7" s="16"/>
      <c r="S7" s="16"/>
      <c r="T7" s="16"/>
    </row>
    <row r="8" spans="1:20" s="17" customFormat="1" ht="15" customHeight="1" x14ac:dyDescent="0.35">
      <c r="B8" s="622" t="s">
        <v>79</v>
      </c>
      <c r="C8" s="611" t="s">
        <v>75</v>
      </c>
      <c r="D8" s="611" t="s">
        <v>77</v>
      </c>
      <c r="E8" s="611" t="s">
        <v>84</v>
      </c>
      <c r="F8" s="611" t="s">
        <v>85</v>
      </c>
      <c r="G8" s="611" t="s">
        <v>87</v>
      </c>
      <c r="H8" s="611" t="s">
        <v>86</v>
      </c>
      <c r="I8" s="611" t="s">
        <v>82</v>
      </c>
      <c r="J8" s="611" t="s">
        <v>88</v>
      </c>
      <c r="K8" s="614" t="s">
        <v>78</v>
      </c>
      <c r="L8" s="54"/>
      <c r="M8" s="15"/>
      <c r="O8" s="18"/>
      <c r="P8" s="18"/>
      <c r="Q8" s="18"/>
    </row>
    <row r="9" spans="1:20" s="17" customFormat="1" ht="67.5" customHeight="1" x14ac:dyDescent="0.35">
      <c r="B9" s="623"/>
      <c r="C9" s="612"/>
      <c r="D9" s="612"/>
      <c r="E9" s="612"/>
      <c r="F9" s="612"/>
      <c r="G9" s="612"/>
      <c r="H9" s="612"/>
      <c r="I9" s="612"/>
      <c r="J9" s="612"/>
      <c r="K9" s="615"/>
      <c r="L9" s="54"/>
      <c r="M9" s="15"/>
      <c r="O9" s="18"/>
      <c r="P9" s="18"/>
      <c r="Q9" s="18"/>
    </row>
    <row r="10" spans="1:20" s="17" customFormat="1" ht="24" customHeight="1" x14ac:dyDescent="0.35">
      <c r="B10" s="624"/>
      <c r="C10" s="613"/>
      <c r="D10" s="613"/>
      <c r="E10" s="613"/>
      <c r="F10" s="613"/>
      <c r="G10" s="613"/>
      <c r="H10" s="613"/>
      <c r="I10" s="613"/>
      <c r="J10" s="613"/>
      <c r="K10" s="616"/>
      <c r="L10" s="54"/>
      <c r="M10" s="15"/>
      <c r="O10" s="18"/>
      <c r="P10" s="18"/>
      <c r="Q10" s="18"/>
    </row>
    <row r="11" spans="1:20" s="17" customFormat="1" ht="24" customHeight="1" x14ac:dyDescent="0.35">
      <c r="B11" s="35"/>
      <c r="C11" s="36">
        <v>0.6</v>
      </c>
      <c r="D11" s="37"/>
      <c r="E11" s="37"/>
      <c r="F11" s="37"/>
      <c r="G11" s="37"/>
      <c r="H11" s="19">
        <f>F11-G11</f>
        <v>0</v>
      </c>
      <c r="I11" s="43"/>
      <c r="J11" s="20">
        <f>MIN(H11:I11)</f>
        <v>0</v>
      </c>
      <c r="K11" s="46">
        <f>D11*J11*12</f>
        <v>0</v>
      </c>
      <c r="L11" s="54"/>
      <c r="M11" s="15"/>
      <c r="O11" s="18"/>
      <c r="P11" s="18"/>
      <c r="Q11" s="18"/>
    </row>
    <row r="12" spans="1:20" s="17" customFormat="1" ht="24" customHeight="1" x14ac:dyDescent="0.35">
      <c r="B12" s="35"/>
      <c r="C12" s="36">
        <v>0.6</v>
      </c>
      <c r="D12" s="37"/>
      <c r="E12" s="37"/>
      <c r="F12" s="37"/>
      <c r="G12" s="37"/>
      <c r="H12" s="19">
        <f t="shared" ref="H12:H18" si="0">F12-G12</f>
        <v>0</v>
      </c>
      <c r="I12" s="43"/>
      <c r="J12" s="20">
        <f t="shared" ref="J12:J17" si="1">MIN(H12:I12)</f>
        <v>0</v>
      </c>
      <c r="K12" s="46">
        <f t="shared" ref="K12:K18" si="2">D12*J12*12</f>
        <v>0</v>
      </c>
      <c r="L12" s="54"/>
      <c r="M12" s="15"/>
      <c r="O12" s="18"/>
      <c r="P12" s="18"/>
      <c r="Q12" s="18"/>
    </row>
    <row r="13" spans="1:20" s="17" customFormat="1" ht="24" customHeight="1" x14ac:dyDescent="0.35">
      <c r="B13" s="35"/>
      <c r="C13" s="36">
        <v>0.6</v>
      </c>
      <c r="D13" s="37"/>
      <c r="E13" s="37"/>
      <c r="F13" s="37"/>
      <c r="G13" s="37"/>
      <c r="H13" s="19">
        <f t="shared" si="0"/>
        <v>0</v>
      </c>
      <c r="I13" s="43"/>
      <c r="J13" s="20">
        <f t="shared" si="1"/>
        <v>0</v>
      </c>
      <c r="K13" s="46">
        <f t="shared" si="2"/>
        <v>0</v>
      </c>
      <c r="L13" s="54"/>
      <c r="M13" s="15"/>
      <c r="O13" s="18"/>
      <c r="P13" s="18"/>
      <c r="Q13" s="18"/>
    </row>
    <row r="14" spans="1:20" s="17" customFormat="1" ht="24" customHeight="1" x14ac:dyDescent="0.35">
      <c r="B14" s="35"/>
      <c r="C14" s="36"/>
      <c r="D14" s="37"/>
      <c r="E14" s="37"/>
      <c r="F14" s="37"/>
      <c r="G14" s="37"/>
      <c r="H14" s="19">
        <f t="shared" si="0"/>
        <v>0</v>
      </c>
      <c r="I14" s="43"/>
      <c r="J14" s="20">
        <f t="shared" si="1"/>
        <v>0</v>
      </c>
      <c r="K14" s="46">
        <f t="shared" si="2"/>
        <v>0</v>
      </c>
      <c r="L14" s="54"/>
      <c r="M14" s="15"/>
      <c r="O14" s="18"/>
      <c r="P14" s="18"/>
      <c r="Q14" s="18"/>
    </row>
    <row r="15" spans="1:20" s="17" customFormat="1" ht="24" customHeight="1" x14ac:dyDescent="0.35">
      <c r="B15" s="38"/>
      <c r="C15" s="39"/>
      <c r="D15" s="40"/>
      <c r="E15" s="37"/>
      <c r="F15" s="37"/>
      <c r="G15" s="37"/>
      <c r="H15" s="19">
        <f t="shared" si="0"/>
        <v>0</v>
      </c>
      <c r="I15" s="44"/>
      <c r="J15" s="20">
        <f t="shared" si="1"/>
        <v>0</v>
      </c>
      <c r="K15" s="46">
        <f t="shared" si="2"/>
        <v>0</v>
      </c>
      <c r="L15" s="54"/>
      <c r="M15" s="15"/>
      <c r="O15" s="18"/>
      <c r="P15" s="18"/>
      <c r="Q15" s="18"/>
    </row>
    <row r="16" spans="1:20" s="17" customFormat="1" ht="24" customHeight="1" x14ac:dyDescent="0.35">
      <c r="B16" s="38"/>
      <c r="C16" s="39"/>
      <c r="D16" s="40"/>
      <c r="E16" s="37"/>
      <c r="F16" s="37"/>
      <c r="G16" s="37"/>
      <c r="H16" s="19">
        <f t="shared" si="0"/>
        <v>0</v>
      </c>
      <c r="I16" s="44"/>
      <c r="J16" s="20">
        <f t="shared" si="1"/>
        <v>0</v>
      </c>
      <c r="K16" s="46">
        <f t="shared" si="2"/>
        <v>0</v>
      </c>
      <c r="L16" s="54"/>
      <c r="M16" s="15"/>
      <c r="O16" s="18"/>
      <c r="P16" s="18"/>
      <c r="Q16" s="18"/>
    </row>
    <row r="17" spans="1:17" s="17" customFormat="1" ht="24" customHeight="1" x14ac:dyDescent="0.35">
      <c r="B17" s="38"/>
      <c r="C17" s="39"/>
      <c r="D17" s="40"/>
      <c r="E17" s="37"/>
      <c r="F17" s="37"/>
      <c r="G17" s="37"/>
      <c r="H17" s="19">
        <f t="shared" si="0"/>
        <v>0</v>
      </c>
      <c r="I17" s="44"/>
      <c r="J17" s="20">
        <f t="shared" si="1"/>
        <v>0</v>
      </c>
      <c r="K17" s="46">
        <f t="shared" si="2"/>
        <v>0</v>
      </c>
      <c r="L17" s="54"/>
      <c r="M17" s="15"/>
      <c r="O17" s="18"/>
      <c r="P17" s="18"/>
      <c r="Q17" s="18"/>
    </row>
    <row r="18" spans="1:17" s="17" customFormat="1" ht="24" customHeight="1" thickBot="1" x14ac:dyDescent="0.4">
      <c r="B18" s="38"/>
      <c r="C18" s="41"/>
      <c r="D18" s="42"/>
      <c r="E18" s="42"/>
      <c r="F18" s="42"/>
      <c r="G18" s="42"/>
      <c r="H18" s="21">
        <f t="shared" si="0"/>
        <v>0</v>
      </c>
      <c r="I18" s="45"/>
      <c r="J18" s="22">
        <f>MIN(H18:I18)</f>
        <v>0</v>
      </c>
      <c r="K18" s="47">
        <f t="shared" si="2"/>
        <v>0</v>
      </c>
      <c r="L18" s="54"/>
      <c r="M18" s="15"/>
      <c r="O18" s="18"/>
      <c r="P18" s="18"/>
      <c r="Q18" s="18"/>
    </row>
    <row r="19" spans="1:17" s="12" customFormat="1" ht="15" customHeight="1" thickBot="1" x14ac:dyDescent="0.4">
      <c r="A19" s="10"/>
      <c r="B19" s="617" t="s">
        <v>76</v>
      </c>
      <c r="C19" s="618"/>
      <c r="D19" s="6">
        <f>SUM(D11:D18)</f>
        <v>0</v>
      </c>
      <c r="E19" s="5"/>
      <c r="F19" s="5"/>
      <c r="G19" s="5"/>
      <c r="H19" s="5"/>
      <c r="I19" s="5"/>
      <c r="J19" s="7"/>
      <c r="K19" s="8">
        <f>SUM(K11:K18)</f>
        <v>0</v>
      </c>
      <c r="L19" s="55"/>
      <c r="M19" s="15"/>
      <c r="O19" s="10"/>
      <c r="P19" s="10"/>
      <c r="Q19" s="10"/>
    </row>
    <row r="20" spans="1:17" s="12" customFormat="1" ht="15" customHeight="1" x14ac:dyDescent="0.35">
      <c r="A20" s="10"/>
      <c r="B20" s="9"/>
      <c r="C20" s="10"/>
      <c r="D20" s="10"/>
      <c r="E20" s="10"/>
      <c r="F20" s="10"/>
      <c r="G20" s="10"/>
      <c r="H20" s="11"/>
      <c r="I20" s="10"/>
      <c r="J20" s="10"/>
      <c r="K20" s="10"/>
      <c r="L20" s="55"/>
      <c r="M20" s="15"/>
      <c r="O20" s="10"/>
      <c r="P20" s="10"/>
      <c r="Q20" s="10"/>
    </row>
    <row r="21" spans="1:17" s="12" customFormat="1" ht="15" customHeight="1" x14ac:dyDescent="0.35">
      <c r="A21" s="10"/>
      <c r="B21" s="10" t="s">
        <v>89</v>
      </c>
      <c r="C21" s="10"/>
      <c r="D21" s="10"/>
      <c r="E21" s="10"/>
      <c r="G21" s="665" t="s">
        <v>586</v>
      </c>
      <c r="H21" s="666"/>
      <c r="I21" s="666"/>
      <c r="J21" s="10"/>
      <c r="K21" s="10"/>
      <c r="L21" s="55"/>
      <c r="M21" s="15"/>
      <c r="O21" s="10"/>
      <c r="P21" s="10"/>
      <c r="Q21" s="10"/>
    </row>
    <row r="22" spans="1:17" ht="12.75" customHeight="1" x14ac:dyDescent="0.35">
      <c r="A22" s="23"/>
      <c r="B22" s="23"/>
      <c r="C22" s="23"/>
      <c r="D22" s="23"/>
      <c r="E22" s="23"/>
      <c r="F22" s="23"/>
      <c r="G22" s="23"/>
      <c r="H22" s="23"/>
      <c r="I22" s="23"/>
      <c r="J22" s="23"/>
      <c r="K22" s="23"/>
    </row>
    <row r="23" spans="1:17" ht="12.75" customHeight="1" x14ac:dyDescent="0.35">
      <c r="A23" s="23"/>
      <c r="B23" s="23"/>
      <c r="C23" s="23"/>
      <c r="D23" s="23"/>
      <c r="E23" s="23"/>
      <c r="F23" s="23"/>
      <c r="G23" s="23"/>
      <c r="H23" s="23"/>
      <c r="I23" s="23"/>
      <c r="J23" s="23"/>
      <c r="K23" s="23"/>
    </row>
    <row r="24" spans="1:17" ht="12.75" customHeight="1" x14ac:dyDescent="0.35">
      <c r="A24" s="23"/>
      <c r="B24" s="23"/>
      <c r="C24" s="23"/>
      <c r="D24" s="23"/>
      <c r="E24" s="23"/>
      <c r="F24" s="23"/>
      <c r="G24" s="23"/>
      <c r="H24" s="23"/>
      <c r="I24" s="23"/>
      <c r="J24" s="23"/>
      <c r="K24" s="23"/>
    </row>
    <row r="25" spans="1:17" ht="12.75" customHeight="1" x14ac:dyDescent="0.35">
      <c r="A25" s="23"/>
      <c r="B25" s="23"/>
      <c r="C25" s="23"/>
      <c r="D25" s="23"/>
      <c r="E25" s="23"/>
      <c r="F25" s="23"/>
      <c r="G25" s="23"/>
      <c r="H25" s="23"/>
      <c r="I25" s="23"/>
      <c r="J25" s="23"/>
      <c r="K25" s="23"/>
    </row>
    <row r="26" spans="1:17" ht="12.75" customHeight="1" x14ac:dyDescent="0.35">
      <c r="A26" s="23"/>
      <c r="B26" s="23"/>
      <c r="C26" s="23"/>
      <c r="D26" s="23"/>
      <c r="E26" s="23"/>
      <c r="F26" s="23"/>
      <c r="G26" s="23"/>
      <c r="H26" s="23"/>
      <c r="I26" s="23"/>
      <c r="J26" s="23"/>
      <c r="K26" s="23"/>
    </row>
    <row r="27" spans="1:17" ht="12.75" customHeight="1" x14ac:dyDescent="0.35">
      <c r="A27" s="25"/>
      <c r="B27" s="23"/>
      <c r="C27" s="23"/>
      <c r="D27" s="23"/>
      <c r="E27" s="23"/>
      <c r="F27" s="23"/>
      <c r="G27" s="23"/>
      <c r="H27" s="23"/>
      <c r="I27" s="23"/>
      <c r="J27" s="23"/>
      <c r="K27" s="23"/>
    </row>
    <row r="28" spans="1:17" ht="12.75" customHeight="1" x14ac:dyDescent="0.35">
      <c r="A28" s="26"/>
      <c r="B28" s="25"/>
      <c r="C28" s="25"/>
      <c r="D28" s="25"/>
      <c r="E28" s="25"/>
      <c r="F28" s="25"/>
      <c r="G28" s="25"/>
      <c r="H28" s="25"/>
      <c r="I28" s="25"/>
      <c r="J28" s="25"/>
      <c r="K28" s="23"/>
    </row>
    <row r="29" spans="1:17" ht="12.75" customHeight="1" x14ac:dyDescent="0.35">
      <c r="A29" s="26"/>
      <c r="B29" s="26"/>
      <c r="C29" s="26"/>
      <c r="D29" s="26"/>
      <c r="E29" s="26"/>
      <c r="F29" s="26"/>
      <c r="G29" s="26"/>
      <c r="H29" s="26"/>
      <c r="I29" s="26"/>
      <c r="J29" s="26"/>
      <c r="K29" s="23"/>
    </row>
    <row r="30" spans="1:17" ht="12.75" customHeight="1" x14ac:dyDescent="0.35">
      <c r="A30" s="26"/>
      <c r="B30" s="26"/>
      <c r="C30" s="26"/>
      <c r="D30" s="26"/>
      <c r="E30" s="26"/>
      <c r="F30" s="26"/>
      <c r="G30" s="26"/>
      <c r="H30" s="26"/>
      <c r="I30" s="26"/>
      <c r="J30" s="26"/>
      <c r="K30" s="23"/>
    </row>
    <row r="31" spans="1:17" ht="12.75" customHeight="1" x14ac:dyDescent="0.35">
      <c r="A31" s="26"/>
      <c r="B31" s="26"/>
      <c r="C31" s="26"/>
      <c r="D31" s="26"/>
      <c r="E31" s="26"/>
      <c r="F31" s="26"/>
      <c r="G31" s="26"/>
      <c r="H31" s="26"/>
      <c r="I31" s="26"/>
      <c r="J31" s="26"/>
      <c r="K31" s="23"/>
    </row>
    <row r="32" spans="1:17" ht="12.75" customHeight="1" x14ac:dyDescent="0.35">
      <c r="A32" s="26"/>
      <c r="B32" s="26"/>
      <c r="C32" s="26"/>
      <c r="D32" s="26"/>
      <c r="E32" s="26"/>
      <c r="F32" s="26"/>
      <c r="G32" s="26"/>
      <c r="H32" s="26"/>
      <c r="I32" s="26"/>
      <c r="J32" s="26"/>
      <c r="K32" s="23"/>
    </row>
    <row r="33" spans="1:12" ht="12.75" customHeight="1" x14ac:dyDescent="0.35">
      <c r="A33" s="26"/>
      <c r="B33" s="26"/>
      <c r="C33" s="26"/>
      <c r="D33" s="26"/>
      <c r="E33" s="26"/>
      <c r="F33" s="26"/>
      <c r="G33" s="26"/>
      <c r="H33" s="26"/>
      <c r="I33" s="26"/>
      <c r="J33" s="26"/>
      <c r="K33" s="23"/>
    </row>
    <row r="34" spans="1:12" ht="12.75" customHeight="1" x14ac:dyDescent="0.35">
      <c r="A34" s="27"/>
      <c r="B34" s="26"/>
      <c r="C34" s="26"/>
      <c r="D34" s="26"/>
      <c r="E34" s="26"/>
      <c r="F34" s="26"/>
      <c r="G34" s="26"/>
      <c r="H34" s="26"/>
      <c r="I34" s="26"/>
      <c r="J34" s="26"/>
      <c r="K34" s="23"/>
    </row>
    <row r="35" spans="1:12" s="28" customFormat="1" ht="12.75" customHeight="1" x14ac:dyDescent="0.35">
      <c r="A35" s="27"/>
      <c r="B35" s="27"/>
      <c r="C35" s="27"/>
      <c r="D35" s="27"/>
      <c r="E35" s="27"/>
      <c r="F35" s="27"/>
      <c r="G35" s="27"/>
      <c r="H35" s="27"/>
      <c r="I35" s="27"/>
      <c r="J35" s="27"/>
      <c r="K35" s="23"/>
      <c r="L35" s="56"/>
    </row>
    <row r="36" spans="1:12" s="28" customFormat="1" ht="12.75" customHeight="1" x14ac:dyDescent="0.35">
      <c r="A36" s="23"/>
      <c r="B36" s="27"/>
      <c r="C36" s="27"/>
      <c r="D36" s="27"/>
      <c r="E36" s="27"/>
      <c r="F36" s="27"/>
      <c r="G36" s="27"/>
      <c r="H36" s="27"/>
      <c r="I36" s="27"/>
      <c r="J36" s="27"/>
      <c r="K36" s="23"/>
      <c r="L36" s="56"/>
    </row>
    <row r="37" spans="1:12" s="28" customFormat="1" ht="12.75" customHeight="1" x14ac:dyDescent="0.35">
      <c r="A37" s="23"/>
      <c r="B37" s="23"/>
      <c r="C37" s="23"/>
      <c r="D37" s="23"/>
      <c r="E37" s="23"/>
      <c r="F37" s="23"/>
      <c r="G37" s="23"/>
      <c r="H37" s="23"/>
      <c r="I37" s="23"/>
      <c r="J37" s="23"/>
      <c r="K37" s="23"/>
      <c r="L37" s="56"/>
    </row>
    <row r="38" spans="1:12" ht="12.75" customHeight="1" x14ac:dyDescent="0.35">
      <c r="A38" s="23"/>
      <c r="B38" s="23"/>
      <c r="C38" s="23"/>
      <c r="D38" s="23"/>
      <c r="E38" s="23"/>
      <c r="F38" s="23"/>
      <c r="G38" s="23"/>
      <c r="H38" s="23"/>
      <c r="I38" s="23"/>
      <c r="J38" s="23"/>
      <c r="K38" s="23"/>
    </row>
    <row r="39" spans="1:12" ht="12.75" customHeight="1" x14ac:dyDescent="0.35">
      <c r="A39" s="25"/>
      <c r="B39" s="23"/>
      <c r="C39" s="23"/>
      <c r="D39" s="23"/>
      <c r="E39" s="23"/>
      <c r="F39" s="23"/>
      <c r="G39" s="23"/>
      <c r="H39" s="23"/>
      <c r="I39" s="23"/>
      <c r="J39" s="23"/>
      <c r="K39" s="23"/>
    </row>
    <row r="40" spans="1:12" ht="12.75" customHeight="1" x14ac:dyDescent="0.35">
      <c r="A40" s="26"/>
      <c r="B40" s="25"/>
      <c r="C40" s="25"/>
      <c r="D40" s="25"/>
      <c r="E40" s="25"/>
      <c r="F40" s="25"/>
      <c r="G40" s="25"/>
      <c r="H40" s="25"/>
      <c r="I40" s="25"/>
      <c r="J40" s="25"/>
      <c r="K40" s="23"/>
    </row>
    <row r="41" spans="1:12" ht="12.75" customHeight="1" x14ac:dyDescent="0.35">
      <c r="A41" s="26"/>
      <c r="B41" s="26"/>
      <c r="C41" s="26"/>
      <c r="D41" s="26"/>
      <c r="E41" s="26"/>
      <c r="F41" s="26"/>
      <c r="G41" s="26"/>
      <c r="H41" s="26"/>
      <c r="I41" s="26"/>
      <c r="J41" s="26"/>
      <c r="K41" s="23"/>
    </row>
    <row r="42" spans="1:12" ht="12.75" customHeight="1" x14ac:dyDescent="0.35">
      <c r="A42" s="27"/>
      <c r="B42" s="26"/>
      <c r="C42" s="26"/>
      <c r="D42" s="26"/>
      <c r="E42" s="26"/>
      <c r="F42" s="26"/>
      <c r="G42" s="26"/>
      <c r="H42" s="26"/>
      <c r="I42" s="26"/>
      <c r="J42" s="26"/>
      <c r="K42" s="23"/>
    </row>
    <row r="43" spans="1:12" ht="12.75" customHeight="1" x14ac:dyDescent="0.35">
      <c r="A43" s="23"/>
      <c r="B43" s="27"/>
      <c r="C43" s="27"/>
      <c r="D43" s="27"/>
      <c r="E43" s="27"/>
      <c r="F43" s="27"/>
      <c r="G43" s="27"/>
      <c r="H43" s="27"/>
      <c r="I43" s="27"/>
      <c r="J43" s="27"/>
      <c r="K43" s="23"/>
    </row>
    <row r="44" spans="1:12" ht="12.75" customHeight="1" x14ac:dyDescent="0.35">
      <c r="A44" s="23"/>
      <c r="B44" s="23"/>
      <c r="C44" s="23"/>
      <c r="D44" s="23"/>
      <c r="E44" s="23"/>
      <c r="F44" s="23"/>
      <c r="G44" s="23"/>
      <c r="H44" s="23"/>
      <c r="I44" s="23"/>
      <c r="J44" s="23"/>
      <c r="K44" s="23"/>
    </row>
    <row r="45" spans="1:12" ht="12.75" customHeight="1" x14ac:dyDescent="0.35">
      <c r="A45" s="23"/>
      <c r="B45" s="23"/>
      <c r="C45" s="23"/>
      <c r="D45" s="23"/>
      <c r="E45" s="23"/>
      <c r="F45" s="23"/>
      <c r="G45" s="23"/>
      <c r="H45" s="23"/>
      <c r="I45" s="23"/>
      <c r="J45" s="23"/>
      <c r="K45" s="23"/>
    </row>
    <row r="46" spans="1:12" ht="12.75" customHeight="1" x14ac:dyDescent="0.35">
      <c r="A46" s="23"/>
      <c r="B46" s="23"/>
      <c r="C46" s="23"/>
      <c r="D46" s="23"/>
      <c r="E46" s="23"/>
      <c r="F46" s="23"/>
      <c r="G46" s="23"/>
      <c r="H46" s="23"/>
      <c r="I46" s="23"/>
      <c r="J46" s="23"/>
      <c r="K46" s="23"/>
    </row>
    <row r="47" spans="1:12" ht="12.75" customHeight="1" x14ac:dyDescent="0.35">
      <c r="A47" s="23"/>
      <c r="B47" s="23"/>
      <c r="C47" s="23"/>
      <c r="D47" s="23"/>
      <c r="E47" s="23"/>
      <c r="F47" s="23"/>
      <c r="G47" s="23"/>
      <c r="H47" s="23"/>
      <c r="I47" s="23"/>
      <c r="J47" s="23"/>
      <c r="K47" s="23"/>
    </row>
    <row r="48" spans="1:12" ht="12.75" customHeight="1" x14ac:dyDescent="0.35">
      <c r="A48" s="23"/>
      <c r="B48" s="23"/>
      <c r="C48" s="23"/>
      <c r="D48" s="23"/>
      <c r="E48" s="23"/>
      <c r="F48" s="23"/>
      <c r="G48" s="23"/>
      <c r="H48" s="23"/>
      <c r="I48" s="23"/>
      <c r="J48" s="23"/>
      <c r="K48" s="23"/>
    </row>
    <row r="49" spans="1:11" ht="12.75" customHeight="1" x14ac:dyDescent="0.35">
      <c r="A49" s="23"/>
      <c r="B49" s="23"/>
      <c r="C49" s="23"/>
      <c r="D49" s="23"/>
      <c r="E49" s="23"/>
      <c r="F49" s="23"/>
      <c r="G49" s="23"/>
      <c r="H49" s="23"/>
      <c r="I49" s="23"/>
      <c r="J49" s="23"/>
      <c r="K49" s="23"/>
    </row>
    <row r="50" spans="1:11" ht="12.75" customHeight="1" x14ac:dyDescent="0.35">
      <c r="A50" s="23"/>
      <c r="B50" s="23"/>
      <c r="C50" s="23"/>
      <c r="D50" s="23"/>
      <c r="E50" s="23"/>
      <c r="F50" s="23"/>
      <c r="G50" s="23"/>
      <c r="H50" s="23"/>
      <c r="I50" s="23"/>
      <c r="J50" s="23"/>
      <c r="K50" s="23"/>
    </row>
    <row r="51" spans="1:11" ht="12.75" customHeight="1" x14ac:dyDescent="0.35">
      <c r="A51" s="23"/>
      <c r="B51" s="23"/>
      <c r="C51" s="23"/>
      <c r="D51" s="23"/>
      <c r="E51" s="23"/>
      <c r="F51" s="23"/>
      <c r="G51" s="23"/>
      <c r="H51" s="23"/>
      <c r="I51" s="23"/>
      <c r="J51" s="23"/>
      <c r="K51" s="23"/>
    </row>
    <row r="52" spans="1:11" ht="12.75" customHeight="1" x14ac:dyDescent="0.35">
      <c r="A52" s="23"/>
      <c r="B52" s="23"/>
      <c r="C52" s="23"/>
      <c r="D52" s="23"/>
      <c r="E52" s="23"/>
      <c r="F52" s="23"/>
      <c r="G52" s="23"/>
      <c r="H52" s="23"/>
      <c r="I52" s="23"/>
      <c r="J52" s="23"/>
      <c r="K52" s="23"/>
    </row>
    <row r="53" spans="1:11" ht="12.75" customHeight="1" x14ac:dyDescent="0.35">
      <c r="A53" s="23"/>
      <c r="B53" s="23"/>
      <c r="C53" s="23"/>
      <c r="D53" s="23"/>
      <c r="E53" s="23"/>
      <c r="F53" s="23"/>
      <c r="G53" s="23"/>
      <c r="H53" s="23"/>
      <c r="I53" s="23"/>
      <c r="J53" s="23"/>
      <c r="K53" s="23"/>
    </row>
    <row r="54" spans="1:11" ht="12.75" customHeight="1" x14ac:dyDescent="0.35">
      <c r="A54" s="23"/>
      <c r="B54" s="23"/>
      <c r="C54" s="23"/>
      <c r="D54" s="23"/>
      <c r="E54" s="23"/>
      <c r="F54" s="23"/>
      <c r="G54" s="23"/>
      <c r="H54" s="23"/>
      <c r="I54" s="23"/>
      <c r="J54" s="23"/>
      <c r="K54" s="23"/>
    </row>
    <row r="55" spans="1:11" ht="12.75" customHeight="1" x14ac:dyDescent="0.35">
      <c r="A55" s="23"/>
      <c r="B55" s="23"/>
      <c r="C55" s="23"/>
      <c r="D55" s="23"/>
      <c r="E55" s="23"/>
      <c r="F55" s="23"/>
      <c r="G55" s="23"/>
      <c r="H55" s="23"/>
      <c r="I55" s="23"/>
      <c r="J55" s="23"/>
      <c r="K55" s="23"/>
    </row>
    <row r="56" spans="1:11" ht="12.75" customHeight="1" x14ac:dyDescent="0.35">
      <c r="A56" s="23"/>
      <c r="B56" s="23"/>
      <c r="C56" s="23"/>
      <c r="D56" s="23"/>
      <c r="E56" s="23"/>
      <c r="F56" s="23"/>
      <c r="G56" s="23"/>
      <c r="H56" s="23"/>
      <c r="I56" s="23"/>
      <c r="J56" s="23"/>
      <c r="K56" s="23"/>
    </row>
    <row r="57" spans="1:11" ht="12.75" customHeight="1" x14ac:dyDescent="0.35">
      <c r="A57" s="29"/>
      <c r="B57" s="23"/>
      <c r="C57" s="23"/>
      <c r="D57" s="23"/>
      <c r="E57" s="23"/>
      <c r="F57" s="23"/>
      <c r="G57" s="23"/>
      <c r="H57" s="23"/>
      <c r="I57" s="23"/>
      <c r="J57" s="23"/>
      <c r="K57" s="23"/>
    </row>
    <row r="58" spans="1:11" ht="12.75" customHeight="1" x14ac:dyDescent="0.35">
      <c r="A58" s="30"/>
      <c r="B58" s="29"/>
      <c r="C58" s="29"/>
      <c r="D58" s="29"/>
      <c r="E58" s="29"/>
      <c r="F58" s="29"/>
      <c r="G58" s="29"/>
      <c r="H58" s="29"/>
      <c r="I58" s="29"/>
      <c r="J58" s="29"/>
      <c r="K58" s="23"/>
    </row>
    <row r="59" spans="1:11" ht="12.75" customHeight="1" x14ac:dyDescent="0.35">
      <c r="A59" s="30"/>
      <c r="B59" s="30"/>
      <c r="C59" s="30"/>
      <c r="D59" s="30"/>
      <c r="E59" s="30"/>
      <c r="F59" s="30"/>
      <c r="G59" s="30"/>
      <c r="H59" s="30"/>
      <c r="I59" s="30"/>
      <c r="J59" s="30"/>
      <c r="K59" s="23"/>
    </row>
    <row r="60" spans="1:11" ht="12.75" customHeight="1" x14ac:dyDescent="0.35">
      <c r="A60" s="30"/>
      <c r="B60" s="30"/>
      <c r="C60" s="30"/>
      <c r="D60" s="30"/>
      <c r="E60" s="30"/>
      <c r="F60" s="30"/>
      <c r="G60" s="30"/>
      <c r="H60" s="30"/>
      <c r="I60" s="30"/>
      <c r="J60" s="30"/>
      <c r="K60" s="23"/>
    </row>
    <row r="61" spans="1:11" ht="12.75" customHeight="1" x14ac:dyDescent="0.35">
      <c r="A61" s="30"/>
      <c r="B61" s="30"/>
      <c r="C61" s="30"/>
      <c r="D61" s="30"/>
      <c r="E61" s="30"/>
      <c r="F61" s="30"/>
      <c r="G61" s="30"/>
      <c r="H61" s="30"/>
      <c r="I61" s="30"/>
      <c r="J61" s="30"/>
      <c r="K61" s="23"/>
    </row>
    <row r="62" spans="1:11" ht="12.75" customHeight="1" x14ac:dyDescent="0.35">
      <c r="A62" s="30"/>
      <c r="B62" s="30"/>
      <c r="C62" s="30"/>
      <c r="D62" s="30"/>
      <c r="E62" s="30"/>
      <c r="F62" s="30"/>
      <c r="G62" s="30"/>
      <c r="H62" s="30"/>
      <c r="I62" s="30"/>
      <c r="J62" s="30"/>
      <c r="K62" s="23"/>
    </row>
    <row r="63" spans="1:11" ht="12.75" customHeight="1" x14ac:dyDescent="0.35">
      <c r="A63" s="31"/>
      <c r="B63" s="30"/>
      <c r="C63" s="30"/>
      <c r="D63" s="30"/>
      <c r="E63" s="30"/>
      <c r="F63" s="30"/>
      <c r="G63" s="30"/>
      <c r="H63" s="30"/>
      <c r="I63" s="30"/>
      <c r="J63" s="30"/>
      <c r="K63" s="23"/>
    </row>
    <row r="64" spans="1:11" ht="12.75" customHeight="1" x14ac:dyDescent="0.35">
      <c r="A64" s="23"/>
      <c r="B64" s="31"/>
      <c r="C64" s="31"/>
      <c r="D64" s="31"/>
      <c r="E64" s="31"/>
      <c r="F64" s="31"/>
      <c r="G64" s="31"/>
      <c r="H64" s="31"/>
      <c r="I64" s="31"/>
      <c r="J64" s="31"/>
      <c r="K64" s="23"/>
    </row>
    <row r="65" spans="1:11" ht="12.75" customHeight="1" x14ac:dyDescent="0.35">
      <c r="A65" s="23"/>
      <c r="B65" s="23"/>
      <c r="C65" s="23"/>
      <c r="D65" s="23"/>
      <c r="E65" s="23"/>
      <c r="F65" s="23"/>
      <c r="G65" s="23"/>
      <c r="H65" s="23"/>
      <c r="I65" s="23"/>
      <c r="J65" s="23"/>
      <c r="K65" s="23"/>
    </row>
    <row r="66" spans="1:11" ht="12.75" customHeight="1" x14ac:dyDescent="0.35">
      <c r="A66" s="23"/>
      <c r="B66" s="23"/>
      <c r="C66" s="23"/>
      <c r="D66" s="23"/>
      <c r="E66" s="23"/>
      <c r="F66" s="23"/>
      <c r="G66" s="23"/>
      <c r="H66" s="23"/>
      <c r="I66" s="23"/>
      <c r="J66" s="23"/>
      <c r="K66" s="23"/>
    </row>
    <row r="67" spans="1:11" ht="12.75" customHeight="1" x14ac:dyDescent="0.35">
      <c r="A67" s="25"/>
      <c r="B67" s="23"/>
      <c r="C67" s="23"/>
      <c r="D67" s="23"/>
      <c r="E67" s="23"/>
      <c r="F67" s="23"/>
      <c r="G67" s="23"/>
      <c r="H67" s="23"/>
      <c r="I67" s="23"/>
      <c r="J67" s="23"/>
      <c r="K67" s="23"/>
    </row>
    <row r="68" spans="1:11" ht="12.75" customHeight="1" x14ac:dyDescent="0.35">
      <c r="A68" s="25"/>
      <c r="B68" s="23"/>
      <c r="C68" s="23"/>
      <c r="D68" s="23"/>
      <c r="E68" s="23"/>
      <c r="F68" s="23"/>
      <c r="G68" s="23"/>
      <c r="H68" s="23"/>
      <c r="I68" s="23"/>
      <c r="J68" s="23"/>
      <c r="K68" s="23"/>
    </row>
    <row r="69" spans="1:11" ht="12.75" customHeight="1" x14ac:dyDescent="0.35">
      <c r="A69" s="32"/>
      <c r="B69" s="23"/>
      <c r="C69" s="25"/>
      <c r="D69" s="23"/>
      <c r="E69" s="23"/>
      <c r="F69" s="23"/>
      <c r="G69" s="23"/>
      <c r="H69" s="23"/>
      <c r="I69" s="23"/>
      <c r="J69" s="23"/>
      <c r="K69" s="23"/>
    </row>
    <row r="70" spans="1:11" ht="12.75" customHeight="1" x14ac:dyDescent="0.35">
      <c r="A70" s="23"/>
      <c r="B70" s="23"/>
      <c r="C70" s="32"/>
      <c r="D70" s="23"/>
      <c r="E70" s="23"/>
      <c r="F70" s="23"/>
      <c r="G70" s="23"/>
      <c r="H70" s="23"/>
      <c r="I70" s="23"/>
      <c r="J70" s="23"/>
      <c r="K70" s="23"/>
    </row>
    <row r="71" spans="1:11" ht="12.75" customHeight="1" x14ac:dyDescent="0.35">
      <c r="A71" s="23"/>
      <c r="B71" s="23"/>
      <c r="C71" s="23"/>
      <c r="D71" s="23"/>
      <c r="E71" s="23"/>
      <c r="F71" s="23"/>
      <c r="G71" s="23"/>
      <c r="H71" s="23"/>
      <c r="I71" s="23"/>
      <c r="J71" s="23"/>
      <c r="K71" s="23"/>
    </row>
    <row r="72" spans="1:11" ht="12.75" customHeight="1" x14ac:dyDescent="0.35">
      <c r="A72" s="23"/>
      <c r="B72" s="23"/>
      <c r="C72" s="23"/>
      <c r="D72" s="23"/>
      <c r="E72" s="23"/>
      <c r="F72" s="23"/>
      <c r="G72" s="23"/>
      <c r="H72" s="23"/>
      <c r="I72" s="23"/>
      <c r="J72" s="23"/>
      <c r="K72" s="23"/>
    </row>
    <row r="73" spans="1:11" ht="12.75" customHeight="1" x14ac:dyDescent="0.35">
      <c r="A73" s="23"/>
      <c r="B73" s="23"/>
      <c r="C73" s="23"/>
      <c r="D73" s="23"/>
      <c r="E73" s="23"/>
      <c r="F73" s="23"/>
      <c r="G73" s="23"/>
      <c r="H73" s="23"/>
      <c r="I73" s="23"/>
      <c r="J73" s="23"/>
      <c r="K73" s="23"/>
    </row>
    <row r="74" spans="1:11" ht="12.75" customHeight="1" x14ac:dyDescent="0.35">
      <c r="A74" s="23"/>
      <c r="B74" s="23"/>
      <c r="C74" s="23"/>
      <c r="D74" s="23"/>
      <c r="E74" s="23"/>
      <c r="F74" s="23"/>
      <c r="G74" s="23"/>
      <c r="H74" s="23"/>
      <c r="I74" s="23"/>
      <c r="J74" s="23"/>
      <c r="K74" s="23"/>
    </row>
    <row r="75" spans="1:11" ht="12.75" customHeight="1" x14ac:dyDescent="0.35">
      <c r="A75" s="23"/>
      <c r="B75" s="23"/>
      <c r="C75" s="23"/>
      <c r="D75" s="23"/>
      <c r="E75" s="23"/>
      <c r="F75" s="23"/>
      <c r="G75" s="23"/>
      <c r="H75" s="23"/>
      <c r="I75" s="23"/>
      <c r="J75" s="23"/>
      <c r="K75" s="23"/>
    </row>
    <row r="76" spans="1:11" ht="12.75" customHeight="1" x14ac:dyDescent="0.35">
      <c r="A76" s="23"/>
      <c r="B76" s="23"/>
      <c r="C76" s="23"/>
      <c r="D76" s="23"/>
      <c r="E76" s="23"/>
      <c r="F76" s="23"/>
      <c r="G76" s="23"/>
      <c r="H76" s="23"/>
      <c r="I76" s="23"/>
      <c r="J76" s="23"/>
      <c r="K76" s="23"/>
    </row>
    <row r="77" spans="1:11" ht="12.75" customHeight="1" x14ac:dyDescent="0.35">
      <c r="A77" s="23"/>
      <c r="B77" s="23"/>
      <c r="C77" s="23"/>
      <c r="D77" s="23"/>
      <c r="E77" s="23"/>
      <c r="F77" s="23"/>
      <c r="G77" s="23"/>
      <c r="H77" s="23"/>
      <c r="I77" s="23"/>
      <c r="J77" s="23"/>
      <c r="K77" s="23"/>
    </row>
    <row r="78" spans="1:11" ht="12.75" customHeight="1" x14ac:dyDescent="0.35">
      <c r="A78" s="24"/>
      <c r="B78" s="23"/>
      <c r="C78" s="23"/>
      <c r="D78" s="23"/>
      <c r="E78" s="23"/>
      <c r="F78" s="23"/>
      <c r="G78" s="23"/>
      <c r="H78" s="23"/>
      <c r="I78" s="23"/>
      <c r="J78" s="23"/>
      <c r="K78" s="23"/>
    </row>
    <row r="79" spans="1:11" ht="12.75" customHeight="1" x14ac:dyDescent="0.35">
      <c r="A79" s="23"/>
      <c r="B79" s="23"/>
      <c r="C79" s="23"/>
      <c r="D79" s="23"/>
      <c r="E79" s="23"/>
      <c r="F79" s="23"/>
      <c r="G79" s="23"/>
      <c r="H79" s="23"/>
      <c r="I79" s="23"/>
      <c r="J79" s="23"/>
      <c r="K79" s="23"/>
    </row>
    <row r="80" spans="1:11" ht="12.75" customHeight="1" x14ac:dyDescent="0.35">
      <c r="A80" s="23"/>
      <c r="B80" s="23"/>
      <c r="C80" s="23"/>
      <c r="D80" s="23"/>
      <c r="E80" s="23"/>
      <c r="F80" s="23"/>
      <c r="G80" s="23"/>
      <c r="H80" s="23"/>
      <c r="I80" s="23"/>
      <c r="J80" s="23"/>
      <c r="K80" s="23"/>
    </row>
    <row r="81" spans="1:11" ht="12.75" customHeight="1" x14ac:dyDescent="0.35">
      <c r="A81" s="23"/>
      <c r="B81" s="23"/>
      <c r="C81" s="23"/>
      <c r="D81" s="23"/>
      <c r="E81" s="23"/>
      <c r="F81" s="23"/>
      <c r="G81" s="23"/>
      <c r="H81" s="23"/>
      <c r="I81" s="23"/>
      <c r="J81" s="23"/>
      <c r="K81" s="23"/>
    </row>
    <row r="82" spans="1:11" ht="12.75" customHeight="1" x14ac:dyDescent="0.35">
      <c r="A82" s="23"/>
      <c r="B82" s="23"/>
      <c r="C82" s="23"/>
      <c r="D82" s="23"/>
      <c r="E82" s="23"/>
      <c r="F82" s="23"/>
      <c r="G82" s="23"/>
      <c r="H82" s="23"/>
      <c r="I82" s="23"/>
      <c r="J82" s="23"/>
      <c r="K82" s="23"/>
    </row>
    <row r="83" spans="1:11" ht="12.75" customHeight="1" x14ac:dyDescent="0.35">
      <c r="A83" s="25"/>
      <c r="B83" s="23"/>
      <c r="C83" s="23"/>
      <c r="D83" s="23"/>
      <c r="E83" s="23"/>
      <c r="F83" s="23"/>
      <c r="G83" s="23"/>
      <c r="H83" s="23"/>
      <c r="I83" s="23"/>
      <c r="J83" s="23"/>
      <c r="K83" s="23"/>
    </row>
    <row r="84" spans="1:11" ht="12.75" customHeight="1" x14ac:dyDescent="0.35">
      <c r="A84" s="25"/>
      <c r="B84" s="23"/>
      <c r="C84" s="23"/>
      <c r="D84" s="23"/>
      <c r="E84" s="23"/>
      <c r="F84" s="23"/>
      <c r="G84" s="23"/>
      <c r="H84" s="23"/>
      <c r="I84" s="23"/>
      <c r="J84" s="23"/>
      <c r="K84" s="23"/>
    </row>
    <row r="85" spans="1:11" ht="12.75" customHeight="1" x14ac:dyDescent="0.35">
      <c r="A85" s="32"/>
      <c r="B85" s="32"/>
      <c r="C85" s="25"/>
      <c r="D85" s="23"/>
      <c r="E85" s="23"/>
      <c r="F85" s="23"/>
      <c r="G85" s="23"/>
      <c r="H85" s="23"/>
      <c r="I85" s="23"/>
      <c r="J85" s="23"/>
      <c r="K85" s="23"/>
    </row>
    <row r="86" spans="1:11" ht="12.75" customHeight="1" x14ac:dyDescent="0.35">
      <c r="A86" s="23"/>
      <c r="B86" s="32"/>
      <c r="C86" s="32"/>
      <c r="D86" s="23"/>
      <c r="E86" s="23"/>
      <c r="F86" s="23"/>
      <c r="G86" s="23"/>
      <c r="H86" s="23"/>
      <c r="I86" s="23"/>
      <c r="J86" s="23"/>
      <c r="K86" s="23"/>
    </row>
    <row r="87" spans="1:11" ht="12.75" customHeight="1" x14ac:dyDescent="0.35">
      <c r="A87" s="23"/>
      <c r="B87" s="23"/>
      <c r="C87" s="23"/>
      <c r="D87" s="23"/>
      <c r="E87" s="23"/>
      <c r="F87" s="23"/>
      <c r="G87" s="23"/>
      <c r="H87" s="23"/>
      <c r="I87" s="23"/>
      <c r="J87" s="23"/>
      <c r="K87" s="23"/>
    </row>
    <row r="88" spans="1:11" ht="12.75" customHeight="1" x14ac:dyDescent="0.35">
      <c r="A88" s="23"/>
      <c r="B88" s="23"/>
      <c r="C88" s="23"/>
      <c r="D88" s="23"/>
      <c r="E88" s="23"/>
      <c r="F88" s="23"/>
      <c r="G88" s="23"/>
      <c r="H88" s="23"/>
      <c r="I88" s="23"/>
      <c r="J88" s="23"/>
      <c r="K88" s="23"/>
    </row>
    <row r="89" spans="1:11" ht="12.75" customHeight="1" x14ac:dyDescent="0.35">
      <c r="A89" s="23"/>
      <c r="B89" s="23"/>
      <c r="C89" s="24"/>
      <c r="D89" s="23"/>
      <c r="E89" s="23"/>
      <c r="F89" s="23"/>
      <c r="G89" s="23"/>
      <c r="H89" s="23"/>
      <c r="I89" s="23"/>
      <c r="J89" s="23"/>
      <c r="K89" s="23"/>
    </row>
    <row r="90" spans="1:11" ht="12.75" customHeight="1" x14ac:dyDescent="0.35">
      <c r="A90" s="25"/>
      <c r="B90" s="23"/>
      <c r="C90" s="23"/>
      <c r="D90" s="23"/>
      <c r="E90" s="23"/>
      <c r="F90" s="23"/>
      <c r="G90" s="23"/>
      <c r="H90" s="23"/>
      <c r="I90" s="23"/>
      <c r="J90" s="23"/>
      <c r="K90" s="23"/>
    </row>
    <row r="91" spans="1:11" ht="12.75" customHeight="1" x14ac:dyDescent="0.35">
      <c r="A91" s="25"/>
      <c r="B91" s="23"/>
      <c r="C91" s="23"/>
      <c r="D91" s="23"/>
      <c r="E91" s="23"/>
      <c r="F91" s="23"/>
      <c r="G91" s="23"/>
      <c r="H91" s="23"/>
      <c r="I91" s="23"/>
      <c r="J91" s="23"/>
      <c r="K91" s="23"/>
    </row>
    <row r="92" spans="1:11" ht="12.75" customHeight="1" x14ac:dyDescent="0.35">
      <c r="A92" s="23"/>
      <c r="B92" s="23"/>
      <c r="C92" s="25"/>
      <c r="D92" s="23"/>
      <c r="E92" s="23"/>
      <c r="F92" s="23"/>
      <c r="G92" s="23"/>
      <c r="H92" s="23"/>
      <c r="I92" s="23"/>
      <c r="J92" s="23"/>
      <c r="K92" s="23"/>
    </row>
    <row r="93" spans="1:11" ht="12.75" customHeight="1" x14ac:dyDescent="0.35">
      <c r="A93" s="23"/>
      <c r="B93" s="23"/>
      <c r="C93" s="25"/>
      <c r="D93" s="23"/>
      <c r="E93" s="23"/>
      <c r="F93" s="23"/>
      <c r="G93" s="23"/>
      <c r="H93" s="23"/>
      <c r="I93" s="23"/>
      <c r="J93" s="23"/>
      <c r="K93" s="23"/>
    </row>
    <row r="94" spans="1:11" ht="12.75" customHeight="1" x14ac:dyDescent="0.35">
      <c r="A94" s="24"/>
      <c r="B94" s="23"/>
      <c r="C94" s="25"/>
      <c r="D94" s="23"/>
      <c r="E94" s="23"/>
      <c r="F94" s="23"/>
      <c r="G94" s="23"/>
      <c r="H94" s="23"/>
      <c r="I94" s="23"/>
      <c r="J94" s="23"/>
      <c r="K94" s="23"/>
    </row>
    <row r="95" spans="1:11" ht="12.75" customHeight="1" x14ac:dyDescent="0.35">
      <c r="A95" s="23"/>
      <c r="B95" s="23"/>
      <c r="C95" s="24"/>
      <c r="D95" s="23"/>
      <c r="E95" s="23"/>
      <c r="F95" s="23"/>
      <c r="G95" s="23"/>
      <c r="H95" s="23"/>
      <c r="I95" s="23"/>
      <c r="J95" s="23"/>
      <c r="K95" s="23"/>
    </row>
    <row r="96" spans="1:11" ht="12.75" customHeight="1" x14ac:dyDescent="0.35">
      <c r="A96" s="23"/>
      <c r="B96" s="23"/>
      <c r="C96" s="23"/>
      <c r="D96" s="23"/>
      <c r="E96" s="23"/>
      <c r="F96" s="23"/>
      <c r="G96" s="23"/>
      <c r="H96" s="23"/>
      <c r="I96" s="23"/>
      <c r="J96" s="23"/>
      <c r="K96" s="23"/>
    </row>
    <row r="97" spans="1:12" ht="12.75" customHeight="1" x14ac:dyDescent="0.35">
      <c r="A97" s="23"/>
      <c r="B97" s="23"/>
      <c r="C97" s="23"/>
      <c r="D97" s="23"/>
      <c r="E97" s="23"/>
      <c r="F97" s="23"/>
      <c r="G97" s="23"/>
      <c r="H97" s="23"/>
      <c r="I97" s="23"/>
      <c r="J97" s="23"/>
      <c r="K97" s="23"/>
    </row>
    <row r="98" spans="1:12" ht="12.75" customHeight="1" x14ac:dyDescent="0.35">
      <c r="A98" s="23"/>
      <c r="B98" s="23"/>
      <c r="C98" s="23"/>
      <c r="D98" s="23"/>
      <c r="E98" s="23"/>
      <c r="F98" s="23"/>
      <c r="G98" s="23"/>
      <c r="H98" s="23"/>
      <c r="I98" s="23"/>
      <c r="J98" s="23"/>
      <c r="K98" s="23"/>
    </row>
    <row r="99" spans="1:12" ht="12.75" customHeight="1" x14ac:dyDescent="0.35">
      <c r="A99" s="23"/>
      <c r="B99" s="23"/>
      <c r="C99" s="23"/>
      <c r="D99" s="23"/>
      <c r="E99" s="23"/>
      <c r="F99" s="23"/>
      <c r="G99" s="23"/>
      <c r="H99" s="23"/>
      <c r="I99" s="23"/>
      <c r="J99" s="23"/>
      <c r="K99" s="23"/>
    </row>
    <row r="100" spans="1:12" ht="12.75" customHeight="1" x14ac:dyDescent="0.35">
      <c r="A100" s="23"/>
      <c r="B100" s="23"/>
      <c r="C100" s="23"/>
      <c r="D100" s="23"/>
      <c r="E100" s="23"/>
      <c r="F100" s="23"/>
      <c r="G100" s="23"/>
      <c r="H100" s="23"/>
      <c r="I100" s="23"/>
      <c r="J100" s="23"/>
      <c r="K100" s="23"/>
    </row>
    <row r="101" spans="1:12" ht="12.75" customHeight="1" x14ac:dyDescent="0.35">
      <c r="A101" s="25"/>
      <c r="B101" s="23"/>
      <c r="C101" s="23"/>
      <c r="D101" s="23"/>
      <c r="E101" s="23"/>
      <c r="F101" s="23"/>
      <c r="G101" s="23"/>
      <c r="H101" s="23"/>
      <c r="I101" s="23"/>
      <c r="J101" s="23"/>
      <c r="K101" s="23"/>
    </row>
    <row r="102" spans="1:12" ht="12.75" customHeight="1" x14ac:dyDescent="0.35">
      <c r="A102" s="23"/>
      <c r="B102" s="23"/>
      <c r="C102" s="25"/>
      <c r="D102" s="23"/>
      <c r="E102" s="23"/>
      <c r="F102" s="23"/>
      <c r="G102" s="23"/>
      <c r="H102" s="23"/>
      <c r="I102" s="23"/>
      <c r="J102" s="23"/>
      <c r="K102" s="23"/>
    </row>
    <row r="103" spans="1:12" ht="12.75" customHeight="1" x14ac:dyDescent="0.35">
      <c r="A103" s="23"/>
      <c r="B103" s="23"/>
      <c r="C103" s="25"/>
      <c r="D103" s="23"/>
      <c r="E103" s="23"/>
      <c r="F103" s="23"/>
      <c r="G103" s="23"/>
      <c r="H103" s="23"/>
      <c r="I103" s="23"/>
      <c r="J103" s="23"/>
      <c r="K103" s="23"/>
    </row>
    <row r="104" spans="1:12" ht="12.75" customHeight="1" x14ac:dyDescent="0.35">
      <c r="A104" s="23"/>
      <c r="B104" s="23"/>
      <c r="C104" s="23"/>
      <c r="D104" s="23"/>
      <c r="E104" s="23"/>
      <c r="F104" s="23"/>
      <c r="G104" s="23"/>
      <c r="H104" s="23"/>
      <c r="I104" s="23"/>
      <c r="J104" s="23"/>
      <c r="K104" s="23"/>
    </row>
    <row r="105" spans="1:12" ht="12.75" customHeight="1" x14ac:dyDescent="0.35">
      <c r="A105" s="23"/>
      <c r="B105" s="23"/>
      <c r="C105" s="23"/>
      <c r="D105" s="23"/>
      <c r="E105" s="23"/>
      <c r="F105" s="23"/>
      <c r="G105" s="23"/>
      <c r="H105" s="23"/>
      <c r="I105" s="23"/>
      <c r="J105" s="23"/>
      <c r="K105" s="23"/>
    </row>
    <row r="106" spans="1:12" ht="12.75" customHeight="1" x14ac:dyDescent="0.35">
      <c r="A106" s="24"/>
      <c r="B106" s="23"/>
      <c r="C106" s="23"/>
      <c r="D106" s="23"/>
      <c r="E106" s="23"/>
      <c r="F106" s="23"/>
      <c r="G106" s="23"/>
      <c r="H106" s="23"/>
      <c r="I106" s="23"/>
      <c r="J106" s="23"/>
      <c r="K106" s="23"/>
    </row>
    <row r="107" spans="1:12" ht="12.75" customHeight="1" x14ac:dyDescent="0.35">
      <c r="A107" s="24"/>
      <c r="B107" s="23"/>
      <c r="C107" s="24"/>
      <c r="D107" s="23"/>
      <c r="E107" s="23"/>
      <c r="F107" s="23"/>
      <c r="G107" s="23"/>
      <c r="H107" s="23"/>
      <c r="I107" s="23"/>
      <c r="J107" s="23"/>
      <c r="K107" s="23"/>
    </row>
    <row r="108" spans="1:12" ht="12.75" customHeight="1" x14ac:dyDescent="0.35">
      <c r="A108" s="24"/>
      <c r="B108" s="23"/>
      <c r="C108" s="24"/>
      <c r="D108" s="23"/>
      <c r="E108" s="23"/>
      <c r="F108" s="23"/>
      <c r="G108" s="23"/>
      <c r="H108" s="23"/>
      <c r="I108" s="23"/>
      <c r="J108" s="23"/>
      <c r="K108" s="23"/>
    </row>
    <row r="109" spans="1:12" ht="12.75" customHeight="1" x14ac:dyDescent="0.35">
      <c r="A109" s="24"/>
      <c r="B109" s="23"/>
      <c r="C109" s="24"/>
      <c r="D109" s="23"/>
      <c r="E109" s="23"/>
      <c r="F109" s="23"/>
      <c r="G109" s="23"/>
      <c r="H109" s="23"/>
      <c r="I109" s="23"/>
      <c r="J109" s="23"/>
      <c r="K109" s="23"/>
      <c r="L109" s="57"/>
    </row>
    <row r="110" spans="1:12" ht="12.75" customHeight="1" x14ac:dyDescent="0.35">
      <c r="A110" s="23"/>
      <c r="B110" s="23"/>
      <c r="C110" s="24"/>
      <c r="D110" s="23"/>
      <c r="E110" s="23"/>
      <c r="F110" s="23"/>
      <c r="G110" s="23"/>
      <c r="H110" s="23"/>
      <c r="I110" s="23"/>
      <c r="J110" s="23"/>
      <c r="K110" s="23"/>
    </row>
    <row r="111" spans="1:12" ht="12.75" customHeight="1" x14ac:dyDescent="0.35">
      <c r="A111" s="23"/>
      <c r="B111" s="23"/>
      <c r="C111" s="23"/>
      <c r="D111" s="23"/>
      <c r="E111" s="23"/>
      <c r="F111" s="23"/>
      <c r="G111" s="23"/>
      <c r="H111" s="23"/>
      <c r="I111" s="23"/>
      <c r="J111" s="23"/>
      <c r="K111" s="23"/>
    </row>
    <row r="112" spans="1:12" ht="12.75" customHeight="1" x14ac:dyDescent="0.35">
      <c r="A112" s="23"/>
      <c r="B112" s="23"/>
      <c r="C112" s="23"/>
      <c r="D112" s="23"/>
      <c r="E112" s="23"/>
      <c r="F112" s="23"/>
      <c r="G112" s="23"/>
      <c r="H112" s="23"/>
      <c r="I112" s="23"/>
      <c r="J112" s="23"/>
      <c r="K112" s="23"/>
    </row>
    <row r="113" spans="1:11" ht="12.75" customHeight="1" x14ac:dyDescent="0.35">
      <c r="A113" s="23"/>
      <c r="B113" s="23"/>
      <c r="C113" s="23"/>
      <c r="D113" s="23"/>
      <c r="E113" s="23"/>
      <c r="F113" s="23"/>
      <c r="G113" s="23"/>
      <c r="H113" s="23"/>
      <c r="I113" s="23"/>
      <c r="J113" s="23"/>
      <c r="K113" s="23"/>
    </row>
    <row r="114" spans="1:11" ht="12.75" customHeight="1" x14ac:dyDescent="0.35">
      <c r="A114" s="23"/>
      <c r="B114" s="23"/>
      <c r="C114" s="23"/>
      <c r="D114" s="33"/>
      <c r="E114" s="33"/>
      <c r="F114" s="33"/>
      <c r="G114" s="33"/>
      <c r="H114" s="23"/>
      <c r="I114" s="23"/>
      <c r="J114" s="23"/>
      <c r="K114" s="23"/>
    </row>
    <row r="115" spans="1:11" ht="12.75" customHeight="1" x14ac:dyDescent="0.35">
      <c r="A115" s="23"/>
      <c r="B115" s="23"/>
      <c r="C115" s="23"/>
      <c r="D115" s="24"/>
      <c r="E115" s="24"/>
      <c r="F115" s="24"/>
      <c r="G115" s="24"/>
      <c r="H115" s="23"/>
      <c r="I115" s="23"/>
      <c r="J115" s="23"/>
      <c r="K115" s="23"/>
    </row>
    <row r="116" spans="1:11" ht="12.75" customHeight="1" x14ac:dyDescent="0.35">
      <c r="A116" s="23"/>
      <c r="B116" s="23"/>
      <c r="C116" s="23"/>
      <c r="D116" s="33"/>
      <c r="E116" s="33"/>
      <c r="F116" s="33"/>
      <c r="G116" s="33"/>
      <c r="H116" s="23"/>
      <c r="I116" s="23"/>
      <c r="J116" s="23"/>
      <c r="K116" s="23"/>
    </row>
    <row r="117" spans="1:11" ht="12.75" customHeight="1" x14ac:dyDescent="0.35">
      <c r="A117" s="23"/>
      <c r="B117" s="24"/>
      <c r="C117" s="23"/>
      <c r="D117" s="23"/>
      <c r="E117" s="23"/>
      <c r="F117" s="23"/>
      <c r="G117" s="23"/>
      <c r="H117" s="23"/>
      <c r="I117" s="23"/>
      <c r="J117" s="23"/>
      <c r="K117" s="23"/>
    </row>
    <row r="118" spans="1:11" ht="12.75" customHeight="1" x14ac:dyDescent="0.35">
      <c r="A118" s="23"/>
      <c r="B118" s="23"/>
      <c r="C118" s="23"/>
      <c r="D118" s="23"/>
      <c r="E118" s="23"/>
      <c r="F118" s="23"/>
      <c r="G118" s="23"/>
      <c r="H118" s="23"/>
      <c r="I118" s="23"/>
      <c r="J118" s="23"/>
      <c r="K118" s="23"/>
    </row>
    <row r="119" spans="1:11" ht="12.75" customHeight="1" x14ac:dyDescent="0.35">
      <c r="A119" s="23"/>
      <c r="B119" s="23"/>
      <c r="C119" s="23"/>
      <c r="D119" s="23"/>
      <c r="E119" s="23"/>
      <c r="F119" s="23"/>
      <c r="G119" s="23"/>
      <c r="H119" s="23"/>
      <c r="I119" s="23"/>
      <c r="J119" s="23"/>
      <c r="K119" s="23"/>
    </row>
    <row r="120" spans="1:11" ht="12.75" customHeight="1" x14ac:dyDescent="0.35">
      <c r="A120" s="23"/>
      <c r="B120" s="23"/>
      <c r="C120" s="23"/>
      <c r="D120" s="23"/>
      <c r="E120" s="23"/>
      <c r="F120" s="23"/>
      <c r="G120" s="23"/>
      <c r="H120" s="23"/>
      <c r="I120" s="23"/>
      <c r="J120" s="23"/>
      <c r="K120" s="23"/>
    </row>
    <row r="121" spans="1:11" ht="12.75" customHeight="1" x14ac:dyDescent="0.35">
      <c r="A121" s="23"/>
      <c r="B121" s="23"/>
      <c r="C121" s="23"/>
      <c r="D121" s="23"/>
      <c r="E121" s="23"/>
      <c r="F121" s="23"/>
      <c r="G121" s="23"/>
      <c r="H121" s="23"/>
      <c r="I121" s="23"/>
      <c r="J121" s="23"/>
      <c r="K121" s="23"/>
    </row>
    <row r="122" spans="1:11" ht="12.75" customHeight="1" x14ac:dyDescent="0.35">
      <c r="A122" s="23"/>
      <c r="B122" s="23"/>
      <c r="C122" s="23"/>
      <c r="D122" s="23"/>
      <c r="E122" s="23"/>
      <c r="F122" s="23"/>
      <c r="G122" s="23"/>
      <c r="H122" s="23"/>
      <c r="I122" s="23"/>
      <c r="J122" s="23"/>
      <c r="K122" s="23"/>
    </row>
    <row r="123" spans="1:11" ht="12.75" customHeight="1" x14ac:dyDescent="0.35">
      <c r="A123" s="23"/>
      <c r="B123" s="23"/>
      <c r="C123" s="23"/>
      <c r="D123" s="23"/>
      <c r="E123" s="23"/>
      <c r="F123" s="23"/>
      <c r="G123" s="23"/>
      <c r="H123" s="23"/>
      <c r="I123" s="23"/>
      <c r="J123" s="23"/>
      <c r="K123" s="23"/>
    </row>
    <row r="124" spans="1:11" ht="12.75" customHeight="1" x14ac:dyDescent="0.35">
      <c r="A124" s="23"/>
      <c r="B124" s="23"/>
      <c r="C124" s="23"/>
      <c r="D124" s="23"/>
      <c r="E124" s="23"/>
      <c r="F124" s="23"/>
      <c r="G124" s="23"/>
      <c r="H124" s="23"/>
      <c r="I124" s="23"/>
      <c r="J124" s="23"/>
      <c r="K124" s="23"/>
    </row>
    <row r="125" spans="1:11" ht="12.75" customHeight="1" x14ac:dyDescent="0.35">
      <c r="A125" s="23"/>
      <c r="B125" s="23"/>
      <c r="C125" s="23"/>
      <c r="D125" s="23"/>
      <c r="E125" s="23"/>
      <c r="F125" s="23"/>
      <c r="G125" s="23"/>
      <c r="H125" s="23"/>
      <c r="I125" s="23"/>
      <c r="J125" s="23"/>
      <c r="K125" s="23"/>
    </row>
    <row r="126" spans="1:11" ht="12.75" customHeight="1" x14ac:dyDescent="0.35">
      <c r="A126" s="23"/>
      <c r="B126" s="23"/>
      <c r="C126" s="23"/>
      <c r="D126" s="23"/>
      <c r="E126" s="23"/>
      <c r="F126" s="23"/>
      <c r="G126" s="23"/>
      <c r="H126" s="23"/>
      <c r="I126" s="23"/>
      <c r="J126" s="23"/>
      <c r="K126" s="23"/>
    </row>
    <row r="127" spans="1:11" ht="12.75" customHeight="1" x14ac:dyDescent="0.35">
      <c r="A127" s="23"/>
      <c r="B127" s="23"/>
      <c r="C127" s="23"/>
      <c r="D127" s="23"/>
      <c r="E127" s="23"/>
      <c r="F127" s="23"/>
      <c r="G127" s="23"/>
      <c r="H127" s="23"/>
      <c r="I127" s="23"/>
      <c r="J127" s="23"/>
      <c r="K127" s="23"/>
    </row>
    <row r="128" spans="1:11" ht="12.75" customHeight="1" x14ac:dyDescent="0.35">
      <c r="A128" s="23"/>
      <c r="B128" s="23"/>
      <c r="C128" s="23"/>
      <c r="D128" s="23"/>
      <c r="E128" s="23"/>
      <c r="F128" s="23"/>
      <c r="G128" s="23"/>
      <c r="H128" s="23"/>
      <c r="I128" s="23"/>
      <c r="J128" s="23"/>
      <c r="K128" s="23"/>
    </row>
    <row r="129" spans="1:12" ht="12.75" customHeight="1" x14ac:dyDescent="0.35">
      <c r="A129" s="23"/>
      <c r="B129" s="23"/>
      <c r="C129" s="23"/>
      <c r="D129" s="23"/>
      <c r="E129" s="23"/>
      <c r="F129" s="23"/>
      <c r="G129" s="23"/>
      <c r="H129" s="23"/>
      <c r="I129" s="23"/>
      <c r="J129" s="23"/>
      <c r="K129" s="23"/>
    </row>
    <row r="130" spans="1:12" ht="12.75" customHeight="1" x14ac:dyDescent="0.35">
      <c r="A130" s="23"/>
      <c r="B130" s="23"/>
      <c r="C130" s="23"/>
      <c r="D130" s="23"/>
      <c r="E130" s="23"/>
      <c r="F130" s="23"/>
      <c r="G130" s="23"/>
      <c r="H130" s="23"/>
      <c r="I130" s="23"/>
      <c r="J130" s="23"/>
      <c r="K130" s="23"/>
      <c r="L130" s="57"/>
    </row>
    <row r="131" spans="1:12" ht="12.75" customHeight="1" x14ac:dyDescent="0.35">
      <c r="A131" s="23"/>
      <c r="B131" s="23"/>
      <c r="C131" s="23"/>
      <c r="D131" s="23"/>
      <c r="E131" s="23"/>
      <c r="F131" s="23"/>
      <c r="G131" s="23"/>
      <c r="H131" s="23"/>
      <c r="I131" s="23"/>
      <c r="J131" s="23"/>
      <c r="K131" s="23"/>
      <c r="L131" s="57"/>
    </row>
    <row r="132" spans="1:12" ht="12.75" customHeight="1" x14ac:dyDescent="0.35">
      <c r="A132" s="23"/>
      <c r="B132" s="23"/>
      <c r="C132" s="23"/>
      <c r="D132" s="23"/>
      <c r="E132" s="23"/>
      <c r="F132" s="23"/>
      <c r="G132" s="23"/>
      <c r="H132" s="23"/>
      <c r="I132" s="23"/>
      <c r="J132" s="23"/>
      <c r="K132" s="23"/>
    </row>
    <row r="133" spans="1:12" ht="12.75" customHeight="1" x14ac:dyDescent="0.35">
      <c r="A133" s="23"/>
      <c r="B133" s="23"/>
      <c r="C133" s="23"/>
      <c r="D133" s="23"/>
      <c r="E133" s="23"/>
      <c r="F133" s="23"/>
      <c r="G133" s="23"/>
      <c r="H133" s="23"/>
      <c r="I133" s="23"/>
      <c r="J133" s="23"/>
      <c r="K133" s="23"/>
    </row>
    <row r="134" spans="1:12" ht="12.75" customHeight="1" x14ac:dyDescent="0.35">
      <c r="A134" s="23"/>
      <c r="B134" s="23"/>
      <c r="C134" s="23"/>
      <c r="D134" s="23"/>
      <c r="E134" s="23"/>
      <c r="F134" s="23"/>
      <c r="G134" s="23"/>
      <c r="H134" s="23"/>
      <c r="I134" s="23"/>
      <c r="J134" s="23"/>
      <c r="K134" s="23"/>
    </row>
    <row r="135" spans="1:12" ht="12.75" customHeight="1" x14ac:dyDescent="0.35">
      <c r="A135" s="23"/>
    </row>
    <row r="136" spans="1:12" ht="12.75" customHeight="1" x14ac:dyDescent="0.35">
      <c r="A136" s="23"/>
    </row>
    <row r="137" spans="1:12" ht="12.75" customHeight="1" x14ac:dyDescent="0.35">
      <c r="A137" s="23"/>
    </row>
    <row r="138" spans="1:12" ht="12.75" customHeight="1" x14ac:dyDescent="0.35">
      <c r="A138" s="23"/>
    </row>
    <row r="139" spans="1:12" ht="12.75" customHeight="1" x14ac:dyDescent="0.35">
      <c r="A139" s="23"/>
    </row>
    <row r="140" spans="1:12" ht="12.75" customHeight="1" x14ac:dyDescent="0.35">
      <c r="A140" s="29"/>
    </row>
    <row r="141" spans="1:12" ht="12.75" customHeight="1" x14ac:dyDescent="0.35">
      <c r="A141" s="29"/>
    </row>
    <row r="142" spans="1:12" ht="12.75" customHeight="1" x14ac:dyDescent="0.35">
      <c r="A142" s="34"/>
    </row>
    <row r="143" spans="1:12" ht="12.75" customHeight="1" x14ac:dyDescent="0.35">
      <c r="A143" s="23"/>
    </row>
    <row r="144" spans="1:12" ht="12.75" customHeight="1" x14ac:dyDescent="0.35">
      <c r="A144" s="23"/>
    </row>
    <row r="145" spans="1:1" ht="12.75" customHeight="1" x14ac:dyDescent="0.35">
      <c r="A145" s="23"/>
    </row>
    <row r="146" spans="1:1" ht="12.75" customHeight="1" x14ac:dyDescent="0.35">
      <c r="A146" s="23"/>
    </row>
    <row r="147" spans="1:1" ht="12.75" customHeight="1" x14ac:dyDescent="0.35">
      <c r="A147" s="34"/>
    </row>
    <row r="148" spans="1:1" ht="12.75" customHeight="1" x14ac:dyDescent="0.35">
      <c r="A148" s="23"/>
    </row>
    <row r="149" spans="1:1" ht="12.75" customHeight="1" x14ac:dyDescent="0.35">
      <c r="A149" s="23"/>
    </row>
    <row r="150" spans="1:1" ht="12.75" customHeight="1" x14ac:dyDescent="0.35">
      <c r="A150" s="23"/>
    </row>
    <row r="151" spans="1:1" ht="12.75" customHeight="1" x14ac:dyDescent="0.35">
      <c r="A151" s="23"/>
    </row>
    <row r="152" spans="1:1" ht="12.75" customHeight="1" x14ac:dyDescent="0.35">
      <c r="A152" s="23"/>
    </row>
    <row r="153" spans="1:1" ht="12.75" customHeight="1" x14ac:dyDescent="0.35">
      <c r="A153" s="23"/>
    </row>
    <row r="154" spans="1:1" ht="12.75" customHeight="1" x14ac:dyDescent="0.35">
      <c r="A154" s="34"/>
    </row>
    <row r="155" spans="1:1" ht="12.75" customHeight="1" x14ac:dyDescent="0.35">
      <c r="A155" s="23"/>
    </row>
    <row r="156" spans="1:1" ht="12.75" customHeight="1" x14ac:dyDescent="0.35">
      <c r="A156" s="23"/>
    </row>
    <row r="157" spans="1:1" ht="12.75" customHeight="1" x14ac:dyDescent="0.35">
      <c r="A157" s="23"/>
    </row>
    <row r="158" spans="1:1" ht="12.75" customHeight="1" x14ac:dyDescent="0.35">
      <c r="A158" s="23"/>
    </row>
    <row r="159" spans="1:1" ht="12.75" customHeight="1" x14ac:dyDescent="0.35">
      <c r="A159" s="23"/>
    </row>
    <row r="160" spans="1:1" ht="12.75" customHeight="1" x14ac:dyDescent="0.35">
      <c r="A160" s="23"/>
    </row>
    <row r="161" spans="1:1" ht="12.75" customHeight="1" x14ac:dyDescent="0.35">
      <c r="A161" s="23"/>
    </row>
    <row r="162" spans="1:1" ht="12.75" customHeight="1" x14ac:dyDescent="0.35">
      <c r="A162" s="23"/>
    </row>
    <row r="163" spans="1:1" ht="12.75" customHeight="1" x14ac:dyDescent="0.35">
      <c r="A163" s="23"/>
    </row>
    <row r="164" spans="1:1" ht="12.75" customHeight="1" x14ac:dyDescent="0.35">
      <c r="A164" s="23"/>
    </row>
    <row r="165" spans="1:1" ht="12.75" customHeight="1" x14ac:dyDescent="0.35">
      <c r="A165" s="23"/>
    </row>
    <row r="166" spans="1:1" ht="12.75" customHeight="1" x14ac:dyDescent="0.35">
      <c r="A166" s="34"/>
    </row>
    <row r="167" spans="1:1" ht="12.75" customHeight="1" x14ac:dyDescent="0.35">
      <c r="A167" s="34"/>
    </row>
    <row r="168" spans="1:1" ht="12.75" customHeight="1" x14ac:dyDescent="0.35">
      <c r="A168" s="34"/>
    </row>
    <row r="169" spans="1:1" ht="12.75" customHeight="1" x14ac:dyDescent="0.35">
      <c r="A169" s="23"/>
    </row>
    <row r="170" spans="1:1" ht="12.75" customHeight="1" x14ac:dyDescent="0.35">
      <c r="A170" s="23"/>
    </row>
    <row r="171" spans="1:1" ht="12.75" customHeight="1" x14ac:dyDescent="0.35">
      <c r="A171" s="23"/>
    </row>
    <row r="172" spans="1:1" ht="12.75" customHeight="1" x14ac:dyDescent="0.35">
      <c r="A172" s="23"/>
    </row>
    <row r="173" spans="1:1" ht="12.75" customHeight="1" x14ac:dyDescent="0.35">
      <c r="A173" s="34"/>
    </row>
    <row r="174" spans="1:1" ht="12.75" customHeight="1" x14ac:dyDescent="0.35">
      <c r="A174" s="23"/>
    </row>
    <row r="175" spans="1:1" ht="12.75" customHeight="1" x14ac:dyDescent="0.35">
      <c r="A175" s="23"/>
    </row>
    <row r="176" spans="1:1" ht="12.75" customHeight="1" x14ac:dyDescent="0.35">
      <c r="A176" s="23"/>
    </row>
    <row r="177" spans="1:1" ht="12.75" customHeight="1" x14ac:dyDescent="0.35">
      <c r="A177" s="23"/>
    </row>
    <row r="178" spans="1:1" ht="12.75" customHeight="1" x14ac:dyDescent="0.35">
      <c r="A178" s="34"/>
    </row>
    <row r="179" spans="1:1" ht="12.75" customHeight="1" x14ac:dyDescent="0.35">
      <c r="A179" s="23"/>
    </row>
    <row r="180" spans="1:1" ht="12.75" customHeight="1" x14ac:dyDescent="0.35">
      <c r="A180" s="23"/>
    </row>
    <row r="181" spans="1:1" ht="12.75" customHeight="1" x14ac:dyDescent="0.35">
      <c r="A181" s="23"/>
    </row>
    <row r="182" spans="1:1" ht="12.75" customHeight="1" x14ac:dyDescent="0.35">
      <c r="A182" s="23"/>
    </row>
    <row r="183" spans="1:1" ht="12.75" customHeight="1" x14ac:dyDescent="0.35">
      <c r="A183" s="23"/>
    </row>
  </sheetData>
  <sheetProtection insertRows="0" selectLockedCells="1"/>
  <mergeCells count="14">
    <mergeCell ref="B4:K4"/>
    <mergeCell ref="J8:J10"/>
    <mergeCell ref="K8:K10"/>
    <mergeCell ref="B19:C19"/>
    <mergeCell ref="G21:I21"/>
    <mergeCell ref="B6:K6"/>
    <mergeCell ref="B8:B10"/>
    <mergeCell ref="C8:C10"/>
    <mergeCell ref="D8:D10"/>
    <mergeCell ref="E8:E10"/>
    <mergeCell ref="F8:F10"/>
    <mergeCell ref="G8:G10"/>
    <mergeCell ref="H8:H10"/>
    <mergeCell ref="I8:I10"/>
  </mergeCells>
  <dataValidations disablePrompts="1" count="1">
    <dataValidation allowBlank="1" showInputMessage="1" showErrorMessage="1" sqref="C15:C18" xr:uid="{00000000-0002-0000-0600-000000000000}"/>
  </dataValidations>
  <hyperlinks>
    <hyperlink ref="G21" r:id="rId1" xr:uid="{00000000-0004-0000-0600-000000000000}"/>
  </hyperlinks>
  <pageMargins left="0.7" right="0.7" top="0.75" bottom="0.75" header="0.3" footer="0.3"/>
  <pageSetup scale="72" firstPageNumber="5" fitToHeight="0" orientation="portrait" r:id="rId2"/>
  <headerFooter>
    <oddFooter>&amp;L2020 WSHFC Rehab Addendum&amp;R&amp;A, &amp;P</oddFooter>
  </headerFooter>
  <colBreaks count="1" manualBreakCount="1">
    <brk id="12" max="1048575" man="1"/>
  </colBreaks>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tabColor theme="8" tint="0.59999389629810485"/>
    <pageSetUpPr fitToPage="1"/>
  </sheetPr>
  <dimension ref="A1:O109"/>
  <sheetViews>
    <sheetView topLeftCell="A58" zoomScaleNormal="100" workbookViewId="0">
      <selection activeCell="C6" sqref="C6"/>
    </sheetView>
  </sheetViews>
  <sheetFormatPr defaultColWidth="9.1796875" defaultRowHeight="14.5" x14ac:dyDescent="0.35"/>
  <cols>
    <col min="1" max="1" width="1.7265625" style="132" customWidth="1"/>
    <col min="2" max="3" width="9.1796875" style="132"/>
    <col min="4" max="4" width="5.1796875" style="132" customWidth="1"/>
    <col min="5" max="5" width="9.1796875" style="132"/>
    <col min="6" max="6" width="9.1796875" style="132" customWidth="1"/>
    <col min="7" max="7" width="9.81640625" style="132" customWidth="1"/>
    <col min="8" max="14" width="11" style="132" bestFit="1" customWidth="1"/>
    <col min="15" max="15" width="3.7265625" style="132" customWidth="1"/>
    <col min="16" max="16384" width="9.1796875" style="132"/>
  </cols>
  <sheetData>
    <row r="1" spans="1:15" x14ac:dyDescent="0.35">
      <c r="A1" s="69"/>
      <c r="B1" s="69"/>
      <c r="C1" s="69"/>
      <c r="D1" s="69"/>
      <c r="E1" s="69"/>
      <c r="F1" s="69"/>
      <c r="G1" s="69"/>
      <c r="H1" s="69"/>
      <c r="I1" s="69"/>
      <c r="J1" s="69"/>
      <c r="K1" s="69"/>
      <c r="L1" s="69"/>
      <c r="M1" s="69"/>
      <c r="N1" s="69"/>
      <c r="O1" s="69"/>
    </row>
    <row r="2" spans="1:15" x14ac:dyDescent="0.35">
      <c r="A2" s="69"/>
      <c r="B2" s="69"/>
      <c r="C2" s="69"/>
      <c r="D2" s="69"/>
      <c r="E2" s="69"/>
      <c r="F2" s="69"/>
      <c r="G2" s="69"/>
      <c r="H2" s="69"/>
      <c r="I2" s="69"/>
      <c r="J2" s="69"/>
      <c r="K2" s="69"/>
      <c r="L2" s="69"/>
      <c r="M2" s="69"/>
      <c r="N2" s="69"/>
      <c r="O2" s="69"/>
    </row>
    <row r="3" spans="1:15" x14ac:dyDescent="0.35">
      <c r="A3" s="69"/>
      <c r="B3" s="69"/>
      <c r="C3" s="69"/>
      <c r="D3" s="69"/>
      <c r="E3" s="69"/>
      <c r="F3" s="69"/>
      <c r="G3" s="69"/>
      <c r="H3" s="69"/>
      <c r="I3" s="69"/>
      <c r="J3" s="69"/>
      <c r="K3" s="69"/>
      <c r="L3" s="69"/>
      <c r="M3" s="69"/>
      <c r="N3" s="69"/>
      <c r="O3" s="69"/>
    </row>
    <row r="4" spans="1:15" x14ac:dyDescent="0.35">
      <c r="A4" s="69"/>
      <c r="B4" s="69"/>
      <c r="C4" s="69"/>
      <c r="D4" s="69"/>
      <c r="E4" s="69"/>
      <c r="F4" s="69"/>
      <c r="G4" s="69"/>
      <c r="H4" s="69"/>
      <c r="I4" s="69"/>
      <c r="J4" s="69"/>
      <c r="K4" s="69"/>
      <c r="L4" s="69"/>
      <c r="M4" s="69"/>
      <c r="N4" s="69"/>
      <c r="O4" s="69"/>
    </row>
    <row r="5" spans="1:15" x14ac:dyDescent="0.35">
      <c r="A5" s="70"/>
      <c r="B5" s="70"/>
      <c r="C5" s="71"/>
      <c r="D5" s="70"/>
      <c r="E5" s="70"/>
      <c r="F5" s="70"/>
      <c r="G5" s="70"/>
      <c r="H5" s="71"/>
      <c r="I5" s="71"/>
      <c r="J5" s="71"/>
      <c r="K5" s="71"/>
      <c r="L5" s="71"/>
      <c r="M5" s="72"/>
      <c r="N5" s="71"/>
      <c r="O5" s="71"/>
    </row>
    <row r="6" spans="1:15" ht="15" thickBot="1" x14ac:dyDescent="0.4">
      <c r="A6" s="70"/>
      <c r="B6" s="228" t="s">
        <v>34</v>
      </c>
      <c r="C6" s="229"/>
      <c r="D6" s="230"/>
      <c r="E6" s="230"/>
      <c r="F6" s="230"/>
      <c r="G6" s="230"/>
      <c r="H6" s="229"/>
      <c r="I6" s="229"/>
      <c r="J6" s="229"/>
      <c r="K6" s="229"/>
      <c r="L6" s="229"/>
      <c r="M6" s="231"/>
      <c r="N6" s="229"/>
      <c r="O6" s="71"/>
    </row>
    <row r="7" spans="1:15" ht="15" thickBot="1" x14ac:dyDescent="0.4">
      <c r="A7" s="77"/>
      <c r="B7" s="130"/>
      <c r="C7" s="70"/>
      <c r="D7" s="77"/>
      <c r="E7" s="77"/>
      <c r="F7" s="77"/>
      <c r="G7" s="130"/>
      <c r="H7" s="73" t="s">
        <v>35</v>
      </c>
      <c r="I7" s="74" t="s">
        <v>36</v>
      </c>
      <c r="J7" s="74" t="s">
        <v>37</v>
      </c>
      <c r="K7" s="74" t="s">
        <v>38</v>
      </c>
      <c r="L7" s="74" t="s">
        <v>39</v>
      </c>
      <c r="M7" s="74" t="s">
        <v>40</v>
      </c>
      <c r="N7" s="75" t="s">
        <v>41</v>
      </c>
      <c r="O7" s="77"/>
    </row>
    <row r="8" spans="1:15" x14ac:dyDescent="0.35">
      <c r="A8" s="77"/>
      <c r="B8" s="76" t="s">
        <v>42</v>
      </c>
      <c r="C8" s="77"/>
      <c r="D8" s="77"/>
      <c r="E8" s="77"/>
      <c r="F8" s="78" t="s">
        <v>353</v>
      </c>
      <c r="G8" s="77"/>
      <c r="H8" s="79"/>
      <c r="I8" s="80"/>
      <c r="J8" s="80"/>
      <c r="K8" s="80"/>
      <c r="L8" s="80"/>
      <c r="M8" s="80"/>
      <c r="N8" s="81"/>
      <c r="O8" s="77"/>
    </row>
    <row r="9" spans="1:15" x14ac:dyDescent="0.35">
      <c r="A9" s="77"/>
      <c r="B9" s="82" t="s">
        <v>80</v>
      </c>
      <c r="C9" s="77"/>
      <c r="D9" s="77"/>
      <c r="E9" s="83"/>
      <c r="F9" s="84">
        <v>2.5000000000000001E-2</v>
      </c>
      <c r="G9" s="77"/>
      <c r="H9" s="141">
        <f>'Rehab-4% Alt Rents'!K19</f>
        <v>0</v>
      </c>
      <c r="I9" s="134">
        <f t="shared" ref="I9:N9" si="0">H9*(1+$F$9)</f>
        <v>0</v>
      </c>
      <c r="J9" s="134">
        <f t="shared" si="0"/>
        <v>0</v>
      </c>
      <c r="K9" s="134">
        <f t="shared" si="0"/>
        <v>0</v>
      </c>
      <c r="L9" s="134">
        <f t="shared" si="0"/>
        <v>0</v>
      </c>
      <c r="M9" s="134">
        <f t="shared" si="0"/>
        <v>0</v>
      </c>
      <c r="N9" s="135">
        <f t="shared" si="0"/>
        <v>0</v>
      </c>
      <c r="O9" s="77"/>
    </row>
    <row r="10" spans="1:15" x14ac:dyDescent="0.35">
      <c r="A10" s="77"/>
      <c r="B10" s="82" t="s">
        <v>337</v>
      </c>
      <c r="C10" s="642"/>
      <c r="D10" s="642"/>
      <c r="E10" s="642"/>
      <c r="F10" s="85"/>
      <c r="G10" s="77"/>
      <c r="H10" s="145">
        <v>0</v>
      </c>
      <c r="I10" s="137">
        <v>0</v>
      </c>
      <c r="J10" s="137">
        <v>0</v>
      </c>
      <c r="K10" s="137">
        <v>0</v>
      </c>
      <c r="L10" s="137">
        <v>0</v>
      </c>
      <c r="M10" s="137">
        <v>0</v>
      </c>
      <c r="N10" s="138">
        <v>0</v>
      </c>
      <c r="O10" s="77"/>
    </row>
    <row r="11" spans="1:15" x14ac:dyDescent="0.35">
      <c r="A11" s="77"/>
      <c r="B11" s="86" t="s">
        <v>337</v>
      </c>
      <c r="C11" s="643"/>
      <c r="D11" s="643"/>
      <c r="E11" s="643"/>
      <c r="F11" s="121"/>
      <c r="G11" s="144"/>
      <c r="H11" s="139">
        <v>0</v>
      </c>
      <c r="I11" s="140">
        <v>0</v>
      </c>
      <c r="J11" s="137">
        <v>0</v>
      </c>
      <c r="K11" s="137">
        <v>0</v>
      </c>
      <c r="L11" s="137">
        <v>0</v>
      </c>
      <c r="M11" s="137">
        <v>0</v>
      </c>
      <c r="N11" s="138">
        <v>0</v>
      </c>
      <c r="O11" s="77"/>
    </row>
    <row r="12" spans="1:15" x14ac:dyDescent="0.35">
      <c r="A12" s="77"/>
      <c r="B12" s="87" t="s">
        <v>43</v>
      </c>
      <c r="C12" s="130"/>
      <c r="D12" s="77"/>
      <c r="E12" s="77"/>
      <c r="F12" s="77"/>
      <c r="G12" s="88" t="s">
        <v>0</v>
      </c>
      <c r="H12" s="141">
        <f>SUM(H9:H11)</f>
        <v>0</v>
      </c>
      <c r="I12" s="134">
        <f t="shared" ref="I12:N12" si="1">SUM(I9:I11)</f>
        <v>0</v>
      </c>
      <c r="J12" s="142">
        <f t="shared" si="1"/>
        <v>0</v>
      </c>
      <c r="K12" s="142">
        <f t="shared" si="1"/>
        <v>0</v>
      </c>
      <c r="L12" s="142">
        <f t="shared" si="1"/>
        <v>0</v>
      </c>
      <c r="M12" s="142">
        <f t="shared" si="1"/>
        <v>0</v>
      </c>
      <c r="N12" s="143">
        <f t="shared" si="1"/>
        <v>0</v>
      </c>
      <c r="O12" s="77"/>
    </row>
    <row r="13" spans="1:15" x14ac:dyDescent="0.35">
      <c r="A13" s="77"/>
      <c r="B13" s="76"/>
      <c r="C13" s="77"/>
      <c r="D13" s="77"/>
      <c r="E13" s="77"/>
      <c r="F13" s="78" t="s">
        <v>353</v>
      </c>
      <c r="G13" s="133"/>
      <c r="H13" s="655"/>
      <c r="I13" s="656"/>
      <c r="J13" s="656"/>
      <c r="K13" s="656"/>
      <c r="L13" s="656"/>
      <c r="M13" s="656"/>
      <c r="N13" s="657"/>
      <c r="O13" s="77"/>
    </row>
    <row r="14" spans="1:15" ht="15" thickBot="1" x14ac:dyDescent="0.4">
      <c r="A14" s="77"/>
      <c r="B14" s="90" t="s">
        <v>338</v>
      </c>
      <c r="C14" s="91"/>
      <c r="D14" s="91"/>
      <c r="E14" s="91"/>
      <c r="F14" s="92">
        <v>0.05</v>
      </c>
      <c r="G14" s="91"/>
      <c r="H14" s="146">
        <f>H12*-($F$14)</f>
        <v>0</v>
      </c>
      <c r="I14" s="147">
        <f t="shared" ref="I14:N14" si="2">I12*-($F$14)</f>
        <v>0</v>
      </c>
      <c r="J14" s="147">
        <f t="shared" si="2"/>
        <v>0</v>
      </c>
      <c r="K14" s="147">
        <f t="shared" si="2"/>
        <v>0</v>
      </c>
      <c r="L14" s="147">
        <f t="shared" si="2"/>
        <v>0</v>
      </c>
      <c r="M14" s="147">
        <f t="shared" si="2"/>
        <v>0</v>
      </c>
      <c r="N14" s="148">
        <f t="shared" si="2"/>
        <v>0</v>
      </c>
      <c r="O14" s="77"/>
    </row>
    <row r="15" spans="1:15" ht="15.5" thickTop="1" thickBot="1" x14ac:dyDescent="0.4">
      <c r="A15" s="77"/>
      <c r="B15" s="93" t="s">
        <v>44</v>
      </c>
      <c r="C15" s="77"/>
      <c r="D15" s="77"/>
      <c r="E15" s="77"/>
      <c r="F15" s="77"/>
      <c r="G15" s="88" t="s">
        <v>0</v>
      </c>
      <c r="H15" s="149">
        <f t="shared" ref="H15:N15" si="3">SUM(H12+H14)</f>
        <v>0</v>
      </c>
      <c r="I15" s="150">
        <f t="shared" si="3"/>
        <v>0</v>
      </c>
      <c r="J15" s="150">
        <f t="shared" si="3"/>
        <v>0</v>
      </c>
      <c r="K15" s="150">
        <f t="shared" si="3"/>
        <v>0</v>
      </c>
      <c r="L15" s="150">
        <f t="shared" si="3"/>
        <v>0</v>
      </c>
      <c r="M15" s="150">
        <f t="shared" si="3"/>
        <v>0</v>
      </c>
      <c r="N15" s="151">
        <f t="shared" si="3"/>
        <v>0</v>
      </c>
      <c r="O15" s="77"/>
    </row>
    <row r="16" spans="1:15" x14ac:dyDescent="0.35">
      <c r="A16" s="77"/>
      <c r="B16" s="94"/>
      <c r="C16" s="94"/>
      <c r="D16" s="77"/>
      <c r="E16" s="77"/>
      <c r="F16" s="77"/>
      <c r="G16" s="77"/>
      <c r="H16" s="94"/>
      <c r="I16" s="94"/>
      <c r="J16" s="94"/>
      <c r="K16" s="94"/>
      <c r="L16" s="94"/>
      <c r="M16" s="94"/>
      <c r="N16" s="94"/>
      <c r="O16" s="77"/>
    </row>
    <row r="17" spans="1:15" ht="15" thickBot="1" x14ac:dyDescent="0.4">
      <c r="A17" s="70"/>
      <c r="B17" s="228" t="s">
        <v>45</v>
      </c>
      <c r="C17" s="229"/>
      <c r="D17" s="229"/>
      <c r="E17" s="229"/>
      <c r="F17" s="229"/>
      <c r="G17" s="229"/>
      <c r="H17" s="229"/>
      <c r="I17" s="229"/>
      <c r="J17" s="229"/>
      <c r="K17" s="231"/>
      <c r="L17" s="229"/>
      <c r="M17" s="229"/>
      <c r="N17" s="229"/>
      <c r="O17" s="71"/>
    </row>
    <row r="18" spans="1:15" ht="24.5" thickBot="1" x14ac:dyDescent="0.4">
      <c r="A18" s="70"/>
      <c r="B18" s="76" t="s">
        <v>359</v>
      </c>
      <c r="C18" s="70"/>
      <c r="D18" s="87"/>
      <c r="E18" s="95" t="s">
        <v>353</v>
      </c>
      <c r="F18" s="70"/>
      <c r="G18" s="96" t="s">
        <v>354</v>
      </c>
      <c r="H18" s="73" t="s">
        <v>35</v>
      </c>
      <c r="I18" s="74" t="s">
        <v>36</v>
      </c>
      <c r="J18" s="74" t="s">
        <v>37</v>
      </c>
      <c r="K18" s="74" t="s">
        <v>38</v>
      </c>
      <c r="L18" s="74" t="s">
        <v>39</v>
      </c>
      <c r="M18" s="74" t="s">
        <v>40</v>
      </c>
      <c r="N18" s="75" t="s">
        <v>41</v>
      </c>
      <c r="O18" s="70"/>
    </row>
    <row r="19" spans="1:15" x14ac:dyDescent="0.35">
      <c r="A19" s="70"/>
      <c r="B19" s="97" t="s">
        <v>53</v>
      </c>
      <c r="C19" s="97"/>
      <c r="D19" s="97"/>
      <c r="E19" s="84">
        <v>3.5000000000000003E-2</v>
      </c>
      <c r="F19" s="119"/>
      <c r="G19" s="152" t="e">
        <f>H19/'Rehab-4% Alt Rents'!$D$19</f>
        <v>#DIV/0!</v>
      </c>
      <c r="H19" s="182">
        <v>0</v>
      </c>
      <c r="I19" s="153">
        <f t="shared" ref="I19:N34" si="4">H19*(1+$E$19)</f>
        <v>0</v>
      </c>
      <c r="J19" s="153">
        <f t="shared" si="4"/>
        <v>0</v>
      </c>
      <c r="K19" s="153">
        <f t="shared" si="4"/>
        <v>0</v>
      </c>
      <c r="L19" s="153">
        <f t="shared" si="4"/>
        <v>0</v>
      </c>
      <c r="M19" s="153">
        <f t="shared" si="4"/>
        <v>0</v>
      </c>
      <c r="N19" s="154">
        <f t="shared" si="4"/>
        <v>0</v>
      </c>
      <c r="O19" s="70"/>
    </row>
    <row r="20" spans="1:15" x14ac:dyDescent="0.35">
      <c r="A20" s="70"/>
      <c r="B20" s="98" t="s">
        <v>52</v>
      </c>
      <c r="C20" s="98"/>
      <c r="D20" s="98"/>
      <c r="E20" s="98"/>
      <c r="F20" s="98"/>
      <c r="G20" s="152" t="e">
        <f>H20/'Rehab-4% Alt Rents'!$D$19</f>
        <v>#DIV/0!</v>
      </c>
      <c r="H20" s="182">
        <v>0</v>
      </c>
      <c r="I20" s="153">
        <f t="shared" si="4"/>
        <v>0</v>
      </c>
      <c r="J20" s="153">
        <f t="shared" si="4"/>
        <v>0</v>
      </c>
      <c r="K20" s="153">
        <f t="shared" si="4"/>
        <v>0</v>
      </c>
      <c r="L20" s="153">
        <f t="shared" si="4"/>
        <v>0</v>
      </c>
      <c r="M20" s="153">
        <f t="shared" si="4"/>
        <v>0</v>
      </c>
      <c r="N20" s="154">
        <f t="shared" si="4"/>
        <v>0</v>
      </c>
      <c r="O20" s="70"/>
    </row>
    <row r="21" spans="1:15" x14ac:dyDescent="0.35">
      <c r="A21" s="70"/>
      <c r="B21" s="98" t="s">
        <v>55</v>
      </c>
      <c r="C21" s="98"/>
      <c r="D21" s="98"/>
      <c r="E21" s="98"/>
      <c r="F21" s="98"/>
      <c r="G21" s="152" t="e">
        <f>H21/'Rehab-4% Alt Rents'!$D$19</f>
        <v>#DIV/0!</v>
      </c>
      <c r="H21" s="182">
        <v>0</v>
      </c>
      <c r="I21" s="153">
        <f t="shared" si="4"/>
        <v>0</v>
      </c>
      <c r="J21" s="153">
        <f t="shared" si="4"/>
        <v>0</v>
      </c>
      <c r="K21" s="153">
        <f t="shared" si="4"/>
        <v>0</v>
      </c>
      <c r="L21" s="153">
        <f t="shared" si="4"/>
        <v>0</v>
      </c>
      <c r="M21" s="153">
        <f t="shared" si="4"/>
        <v>0</v>
      </c>
      <c r="N21" s="154">
        <f t="shared" si="4"/>
        <v>0</v>
      </c>
      <c r="O21" s="70"/>
    </row>
    <row r="22" spans="1:15" x14ac:dyDescent="0.35">
      <c r="A22" s="70"/>
      <c r="B22" s="98" t="s">
        <v>339</v>
      </c>
      <c r="C22" s="98"/>
      <c r="D22" s="98"/>
      <c r="E22" s="98"/>
      <c r="F22" s="98"/>
      <c r="G22" s="152" t="e">
        <f>H22/'Rehab-4% Alt Rents'!$D$19</f>
        <v>#DIV/0!</v>
      </c>
      <c r="H22" s="182">
        <v>0</v>
      </c>
      <c r="I22" s="153">
        <f t="shared" si="4"/>
        <v>0</v>
      </c>
      <c r="J22" s="153">
        <f t="shared" si="4"/>
        <v>0</v>
      </c>
      <c r="K22" s="153">
        <f t="shared" si="4"/>
        <v>0</v>
      </c>
      <c r="L22" s="153">
        <f t="shared" si="4"/>
        <v>0</v>
      </c>
      <c r="M22" s="153">
        <f t="shared" si="4"/>
        <v>0</v>
      </c>
      <c r="N22" s="154">
        <f t="shared" si="4"/>
        <v>0</v>
      </c>
      <c r="O22" s="70"/>
    </row>
    <row r="23" spans="1:15" x14ac:dyDescent="0.35">
      <c r="A23" s="70"/>
      <c r="B23" s="98" t="s">
        <v>54</v>
      </c>
      <c r="C23" s="98"/>
      <c r="D23" s="98"/>
      <c r="E23" s="98"/>
      <c r="F23" s="98"/>
      <c r="G23" s="152" t="e">
        <f>H23/'Rehab-4% Alt Rents'!$D$19</f>
        <v>#DIV/0!</v>
      </c>
      <c r="H23" s="182">
        <v>0</v>
      </c>
      <c r="I23" s="153">
        <f t="shared" si="4"/>
        <v>0</v>
      </c>
      <c r="J23" s="153">
        <f t="shared" si="4"/>
        <v>0</v>
      </c>
      <c r="K23" s="153">
        <f t="shared" si="4"/>
        <v>0</v>
      </c>
      <c r="L23" s="153">
        <f t="shared" si="4"/>
        <v>0</v>
      </c>
      <c r="M23" s="153">
        <f t="shared" si="4"/>
        <v>0</v>
      </c>
      <c r="N23" s="154">
        <f t="shared" si="4"/>
        <v>0</v>
      </c>
      <c r="O23" s="70"/>
    </row>
    <row r="24" spans="1:15" x14ac:dyDescent="0.35">
      <c r="A24" s="70"/>
      <c r="B24" s="98" t="s">
        <v>57</v>
      </c>
      <c r="C24" s="98"/>
      <c r="D24" s="98"/>
      <c r="E24" s="98"/>
      <c r="F24" s="98"/>
      <c r="G24" s="152" t="e">
        <f>H24/'Rehab-4% Alt Rents'!$D$19</f>
        <v>#DIV/0!</v>
      </c>
      <c r="H24" s="182">
        <v>0</v>
      </c>
      <c r="I24" s="153">
        <f t="shared" si="4"/>
        <v>0</v>
      </c>
      <c r="J24" s="153">
        <f t="shared" si="4"/>
        <v>0</v>
      </c>
      <c r="K24" s="153">
        <f t="shared" si="4"/>
        <v>0</v>
      </c>
      <c r="L24" s="153">
        <f t="shared" si="4"/>
        <v>0</v>
      </c>
      <c r="M24" s="153">
        <f t="shared" si="4"/>
        <v>0</v>
      </c>
      <c r="N24" s="154">
        <f t="shared" si="4"/>
        <v>0</v>
      </c>
      <c r="O24" s="70"/>
    </row>
    <row r="25" spans="1:15" x14ac:dyDescent="0.35">
      <c r="A25" s="70"/>
      <c r="B25" s="98" t="s">
        <v>56</v>
      </c>
      <c r="C25" s="98"/>
      <c r="D25" s="98"/>
      <c r="E25" s="98"/>
      <c r="F25" s="98"/>
      <c r="G25" s="152" t="e">
        <f>H25/'Rehab-4% Alt Rents'!$D$19</f>
        <v>#DIV/0!</v>
      </c>
      <c r="H25" s="182">
        <v>0</v>
      </c>
      <c r="I25" s="153">
        <f t="shared" si="4"/>
        <v>0</v>
      </c>
      <c r="J25" s="153">
        <f t="shared" si="4"/>
        <v>0</v>
      </c>
      <c r="K25" s="153">
        <f t="shared" si="4"/>
        <v>0</v>
      </c>
      <c r="L25" s="153">
        <f t="shared" si="4"/>
        <v>0</v>
      </c>
      <c r="M25" s="153">
        <f t="shared" si="4"/>
        <v>0</v>
      </c>
      <c r="N25" s="154">
        <f t="shared" si="4"/>
        <v>0</v>
      </c>
      <c r="O25" s="70"/>
    </row>
    <row r="26" spans="1:15" x14ac:dyDescent="0.35">
      <c r="A26" s="70"/>
      <c r="B26" s="98" t="s">
        <v>340</v>
      </c>
      <c r="C26" s="98"/>
      <c r="D26" s="98"/>
      <c r="E26" s="98"/>
      <c r="F26" s="98"/>
      <c r="G26" s="152" t="e">
        <f>H26/'Rehab-4% Alt Rents'!$D$19</f>
        <v>#DIV/0!</v>
      </c>
      <c r="H26" s="182">
        <v>0</v>
      </c>
      <c r="I26" s="153">
        <f t="shared" si="4"/>
        <v>0</v>
      </c>
      <c r="J26" s="153">
        <f t="shared" si="4"/>
        <v>0</v>
      </c>
      <c r="K26" s="153">
        <f t="shared" si="4"/>
        <v>0</v>
      </c>
      <c r="L26" s="153">
        <f t="shared" si="4"/>
        <v>0</v>
      </c>
      <c r="M26" s="153">
        <f t="shared" si="4"/>
        <v>0</v>
      </c>
      <c r="N26" s="154">
        <f t="shared" si="4"/>
        <v>0</v>
      </c>
      <c r="O26" s="70"/>
    </row>
    <row r="27" spans="1:15" x14ac:dyDescent="0.35">
      <c r="A27" s="70"/>
      <c r="B27" s="98" t="s">
        <v>51</v>
      </c>
      <c r="C27" s="98"/>
      <c r="D27" s="98"/>
      <c r="E27" s="98"/>
      <c r="F27" s="98"/>
      <c r="G27" s="152" t="e">
        <f>H27/'Rehab-4% Alt Rents'!$D$19</f>
        <v>#DIV/0!</v>
      </c>
      <c r="H27" s="182">
        <v>0</v>
      </c>
      <c r="I27" s="153">
        <f t="shared" si="4"/>
        <v>0</v>
      </c>
      <c r="J27" s="153">
        <f t="shared" si="4"/>
        <v>0</v>
      </c>
      <c r="K27" s="153">
        <f t="shared" si="4"/>
        <v>0</v>
      </c>
      <c r="L27" s="153">
        <f t="shared" si="4"/>
        <v>0</v>
      </c>
      <c r="M27" s="153">
        <f t="shared" si="4"/>
        <v>0</v>
      </c>
      <c r="N27" s="154">
        <f t="shared" si="4"/>
        <v>0</v>
      </c>
      <c r="O27" s="70"/>
    </row>
    <row r="28" spans="1:15" x14ac:dyDescent="0.35">
      <c r="A28" s="70"/>
      <c r="B28" s="98" t="s">
        <v>341</v>
      </c>
      <c r="C28" s="98"/>
      <c r="D28" s="98"/>
      <c r="E28" s="98"/>
      <c r="F28" s="98"/>
      <c r="G28" s="152" t="e">
        <f>H28/'Rehab-4% Alt Rents'!$D$19</f>
        <v>#DIV/0!</v>
      </c>
      <c r="H28" s="182">
        <v>0</v>
      </c>
      <c r="I28" s="153">
        <f t="shared" si="4"/>
        <v>0</v>
      </c>
      <c r="J28" s="153">
        <f t="shared" si="4"/>
        <v>0</v>
      </c>
      <c r="K28" s="153">
        <f t="shared" si="4"/>
        <v>0</v>
      </c>
      <c r="L28" s="153">
        <f t="shared" si="4"/>
        <v>0</v>
      </c>
      <c r="M28" s="153">
        <f t="shared" si="4"/>
        <v>0</v>
      </c>
      <c r="N28" s="154">
        <f t="shared" si="4"/>
        <v>0</v>
      </c>
      <c r="O28" s="70"/>
    </row>
    <row r="29" spans="1:15" x14ac:dyDescent="0.35">
      <c r="A29" s="70"/>
      <c r="B29" s="98" t="s">
        <v>50</v>
      </c>
      <c r="C29" s="98"/>
      <c r="D29" s="98"/>
      <c r="E29" s="98"/>
      <c r="F29" s="98"/>
      <c r="G29" s="152" t="e">
        <f>H29/'Rehab-4% Alt Rents'!$D$19</f>
        <v>#DIV/0!</v>
      </c>
      <c r="H29" s="182">
        <v>0</v>
      </c>
      <c r="I29" s="153">
        <f t="shared" si="4"/>
        <v>0</v>
      </c>
      <c r="J29" s="153">
        <f t="shared" si="4"/>
        <v>0</v>
      </c>
      <c r="K29" s="153">
        <f t="shared" si="4"/>
        <v>0</v>
      </c>
      <c r="L29" s="153">
        <f t="shared" si="4"/>
        <v>0</v>
      </c>
      <c r="M29" s="153">
        <f t="shared" si="4"/>
        <v>0</v>
      </c>
      <c r="N29" s="154">
        <f t="shared" si="4"/>
        <v>0</v>
      </c>
      <c r="O29" s="70"/>
    </row>
    <row r="30" spans="1:15" x14ac:dyDescent="0.35">
      <c r="A30" s="70"/>
      <c r="B30" s="98" t="s">
        <v>342</v>
      </c>
      <c r="C30" s="98"/>
      <c r="D30" s="98"/>
      <c r="E30" s="98"/>
      <c r="F30" s="98"/>
      <c r="G30" s="152" t="e">
        <f>H30/'Rehab-4% Alt Rents'!$D$19</f>
        <v>#DIV/0!</v>
      </c>
      <c r="H30" s="182">
        <v>0</v>
      </c>
      <c r="I30" s="153">
        <f t="shared" si="4"/>
        <v>0</v>
      </c>
      <c r="J30" s="153">
        <f t="shared" si="4"/>
        <v>0</v>
      </c>
      <c r="K30" s="153">
        <f t="shared" si="4"/>
        <v>0</v>
      </c>
      <c r="L30" s="153">
        <f t="shared" si="4"/>
        <v>0</v>
      </c>
      <c r="M30" s="153">
        <f t="shared" si="4"/>
        <v>0</v>
      </c>
      <c r="N30" s="154">
        <f t="shared" si="4"/>
        <v>0</v>
      </c>
      <c r="O30" s="70"/>
    </row>
    <row r="31" spans="1:15" x14ac:dyDescent="0.35">
      <c r="A31" s="70"/>
      <c r="B31" s="98" t="s">
        <v>343</v>
      </c>
      <c r="C31" s="98"/>
      <c r="D31" s="98"/>
      <c r="E31" s="98"/>
      <c r="F31" s="98"/>
      <c r="G31" s="152" t="e">
        <f>H31/'Rehab-4% Alt Rents'!$D$19</f>
        <v>#DIV/0!</v>
      </c>
      <c r="H31" s="182">
        <v>0</v>
      </c>
      <c r="I31" s="153">
        <f t="shared" si="4"/>
        <v>0</v>
      </c>
      <c r="J31" s="153">
        <f t="shared" si="4"/>
        <v>0</v>
      </c>
      <c r="K31" s="153">
        <f t="shared" si="4"/>
        <v>0</v>
      </c>
      <c r="L31" s="153">
        <f t="shared" si="4"/>
        <v>0</v>
      </c>
      <c r="M31" s="153">
        <f t="shared" si="4"/>
        <v>0</v>
      </c>
      <c r="N31" s="154">
        <f t="shared" si="4"/>
        <v>0</v>
      </c>
      <c r="O31" s="70"/>
    </row>
    <row r="32" spans="1:15" x14ac:dyDescent="0.35">
      <c r="A32" s="70"/>
      <c r="B32" s="98" t="s">
        <v>344</v>
      </c>
      <c r="C32" s="98"/>
      <c r="D32" s="98"/>
      <c r="E32" s="98"/>
      <c r="F32" s="98"/>
      <c r="G32" s="152" t="e">
        <f>H32/'Rehab-4% Alt Rents'!$D$19</f>
        <v>#DIV/0!</v>
      </c>
      <c r="H32" s="182">
        <v>0</v>
      </c>
      <c r="I32" s="153">
        <f t="shared" si="4"/>
        <v>0</v>
      </c>
      <c r="J32" s="153">
        <f t="shared" si="4"/>
        <v>0</v>
      </c>
      <c r="K32" s="153">
        <f t="shared" si="4"/>
        <v>0</v>
      </c>
      <c r="L32" s="153">
        <f t="shared" si="4"/>
        <v>0</v>
      </c>
      <c r="M32" s="153">
        <f t="shared" si="4"/>
        <v>0</v>
      </c>
      <c r="N32" s="154">
        <f t="shared" si="4"/>
        <v>0</v>
      </c>
      <c r="O32" s="70"/>
    </row>
    <row r="33" spans="1:15" x14ac:dyDescent="0.35">
      <c r="A33" s="70"/>
      <c r="B33" s="98" t="s">
        <v>345</v>
      </c>
      <c r="C33" s="98"/>
      <c r="D33" s="98"/>
      <c r="E33" s="98"/>
      <c r="F33" s="98"/>
      <c r="G33" s="152" t="e">
        <f>H33/'Rehab-4% Alt Rents'!$D$19</f>
        <v>#DIV/0!</v>
      </c>
      <c r="H33" s="182">
        <v>0</v>
      </c>
      <c r="I33" s="153">
        <f t="shared" si="4"/>
        <v>0</v>
      </c>
      <c r="J33" s="153">
        <f t="shared" si="4"/>
        <v>0</v>
      </c>
      <c r="K33" s="153">
        <f t="shared" si="4"/>
        <v>0</v>
      </c>
      <c r="L33" s="153">
        <f t="shared" si="4"/>
        <v>0</v>
      </c>
      <c r="M33" s="153">
        <f t="shared" si="4"/>
        <v>0</v>
      </c>
      <c r="N33" s="154">
        <f t="shared" si="4"/>
        <v>0</v>
      </c>
      <c r="O33" s="70"/>
    </row>
    <row r="34" spans="1:15" x14ac:dyDescent="0.35">
      <c r="A34" s="70"/>
      <c r="B34" s="98" t="s">
        <v>48</v>
      </c>
      <c r="C34" s="98"/>
      <c r="D34" s="98"/>
      <c r="E34" s="98"/>
      <c r="F34" s="98"/>
      <c r="G34" s="152" t="e">
        <f>H34/'Rehab-4% Alt Rents'!$D$19</f>
        <v>#DIV/0!</v>
      </c>
      <c r="H34" s="182">
        <v>0</v>
      </c>
      <c r="I34" s="153">
        <f t="shared" si="4"/>
        <v>0</v>
      </c>
      <c r="J34" s="153">
        <f t="shared" si="4"/>
        <v>0</v>
      </c>
      <c r="K34" s="153">
        <f t="shared" si="4"/>
        <v>0</v>
      </c>
      <c r="L34" s="153">
        <f t="shared" si="4"/>
        <v>0</v>
      </c>
      <c r="M34" s="153">
        <f t="shared" si="4"/>
        <v>0</v>
      </c>
      <c r="N34" s="154">
        <f t="shared" si="4"/>
        <v>0</v>
      </c>
      <c r="O34" s="70"/>
    </row>
    <row r="35" spans="1:15" x14ac:dyDescent="0.35">
      <c r="A35" s="70"/>
      <c r="B35" s="98" t="s">
        <v>49</v>
      </c>
      <c r="C35" s="98"/>
      <c r="D35" s="98"/>
      <c r="E35" s="98"/>
      <c r="F35" s="98"/>
      <c r="G35" s="152" t="e">
        <f>H35/'Rehab-4% Alt Rents'!$D$19</f>
        <v>#DIV/0!</v>
      </c>
      <c r="H35" s="182">
        <v>0</v>
      </c>
      <c r="I35" s="153">
        <f t="shared" ref="I35:N39" si="5">H35*(1+$E$19)</f>
        <v>0</v>
      </c>
      <c r="J35" s="153">
        <f t="shared" si="5"/>
        <v>0</v>
      </c>
      <c r="K35" s="153">
        <f t="shared" si="5"/>
        <v>0</v>
      </c>
      <c r="L35" s="153">
        <f t="shared" si="5"/>
        <v>0</v>
      </c>
      <c r="M35" s="153">
        <f t="shared" si="5"/>
        <v>0</v>
      </c>
      <c r="N35" s="154">
        <f t="shared" si="5"/>
        <v>0</v>
      </c>
      <c r="O35" s="70"/>
    </row>
    <row r="36" spans="1:15" x14ac:dyDescent="0.35">
      <c r="A36" s="70"/>
      <c r="B36" s="98" t="s">
        <v>47</v>
      </c>
      <c r="C36" s="98"/>
      <c r="D36" s="98"/>
      <c r="E36" s="98"/>
      <c r="F36" s="98"/>
      <c r="G36" s="152" t="e">
        <f>H36/'Rehab-4% Alt Rents'!$D$19</f>
        <v>#DIV/0!</v>
      </c>
      <c r="H36" s="182">
        <v>0</v>
      </c>
      <c r="I36" s="153">
        <f t="shared" si="5"/>
        <v>0</v>
      </c>
      <c r="J36" s="153">
        <f t="shared" si="5"/>
        <v>0</v>
      </c>
      <c r="K36" s="153">
        <f t="shared" si="5"/>
        <v>0</v>
      </c>
      <c r="L36" s="153">
        <f t="shared" si="5"/>
        <v>0</v>
      </c>
      <c r="M36" s="153">
        <f t="shared" si="5"/>
        <v>0</v>
      </c>
      <c r="N36" s="154">
        <f t="shared" si="5"/>
        <v>0</v>
      </c>
      <c r="O36" s="129"/>
    </row>
    <row r="37" spans="1:15" x14ac:dyDescent="0.35">
      <c r="A37" s="70"/>
      <c r="B37" s="98" t="s">
        <v>346</v>
      </c>
      <c r="C37" s="98"/>
      <c r="D37" s="98"/>
      <c r="E37" s="98"/>
      <c r="F37" s="98"/>
      <c r="G37" s="152" t="e">
        <f>H37/'Rehab-4% Alt Rents'!$D$19</f>
        <v>#DIV/0!</v>
      </c>
      <c r="H37" s="182">
        <v>0</v>
      </c>
      <c r="I37" s="153">
        <f t="shared" si="5"/>
        <v>0</v>
      </c>
      <c r="J37" s="153">
        <f t="shared" si="5"/>
        <v>0</v>
      </c>
      <c r="K37" s="153">
        <f t="shared" si="5"/>
        <v>0</v>
      </c>
      <c r="L37" s="153">
        <f t="shared" si="5"/>
        <v>0</v>
      </c>
      <c r="M37" s="153">
        <f t="shared" si="5"/>
        <v>0</v>
      </c>
      <c r="N37" s="154">
        <f t="shared" si="5"/>
        <v>0</v>
      </c>
      <c r="O37" s="70"/>
    </row>
    <row r="38" spans="1:15" x14ac:dyDescent="0.35">
      <c r="A38" s="70"/>
      <c r="B38" s="98" t="s">
        <v>347</v>
      </c>
      <c r="C38" s="98"/>
      <c r="D38" s="98"/>
      <c r="E38" s="98"/>
      <c r="F38" s="98"/>
      <c r="G38" s="152" t="e">
        <f>H38/'Rehab-4% Alt Rents'!$D$19</f>
        <v>#DIV/0!</v>
      </c>
      <c r="H38" s="182">
        <v>0</v>
      </c>
      <c r="I38" s="153">
        <f t="shared" si="5"/>
        <v>0</v>
      </c>
      <c r="J38" s="153">
        <f t="shared" si="5"/>
        <v>0</v>
      </c>
      <c r="K38" s="153">
        <f t="shared" si="5"/>
        <v>0</v>
      </c>
      <c r="L38" s="153">
        <f t="shared" si="5"/>
        <v>0</v>
      </c>
      <c r="M38" s="153">
        <f t="shared" si="5"/>
        <v>0</v>
      </c>
      <c r="N38" s="154">
        <f t="shared" si="5"/>
        <v>0</v>
      </c>
      <c r="O38" s="70"/>
    </row>
    <row r="39" spans="1:15" ht="15" thickBot="1" x14ac:dyDescent="0.4">
      <c r="A39" s="70"/>
      <c r="B39" s="86" t="s">
        <v>58</v>
      </c>
      <c r="C39" s="86"/>
      <c r="D39" s="86"/>
      <c r="E39" s="86"/>
      <c r="F39" s="86"/>
      <c r="G39" s="155" t="e">
        <f>H39/'Rehab-4% Alt Rents'!$D$19</f>
        <v>#DIV/0!</v>
      </c>
      <c r="H39" s="183">
        <v>0</v>
      </c>
      <c r="I39" s="153">
        <f t="shared" si="5"/>
        <v>0</v>
      </c>
      <c r="J39" s="156">
        <f t="shared" si="5"/>
        <v>0</v>
      </c>
      <c r="K39" s="156">
        <f t="shared" si="5"/>
        <v>0</v>
      </c>
      <c r="L39" s="156">
        <f t="shared" si="5"/>
        <v>0</v>
      </c>
      <c r="M39" s="156">
        <f t="shared" si="5"/>
        <v>0</v>
      </c>
      <c r="N39" s="157">
        <f t="shared" si="5"/>
        <v>0</v>
      </c>
      <c r="O39" s="70"/>
    </row>
    <row r="40" spans="1:15" x14ac:dyDescent="0.35">
      <c r="A40" s="70"/>
      <c r="B40" s="99" t="s">
        <v>59</v>
      </c>
      <c r="C40" s="87"/>
      <c r="D40" s="70"/>
      <c r="E40" s="88"/>
      <c r="F40" s="70"/>
      <c r="G40" s="158" t="e">
        <f>SUM(G19:G39)</f>
        <v>#DIV/0!</v>
      </c>
      <c r="H40" s="159">
        <f>SUM(H19:H39)</f>
        <v>0</v>
      </c>
      <c r="I40" s="160">
        <f t="shared" ref="I40:N40" si="6">SUM(I19:I39)</f>
        <v>0</v>
      </c>
      <c r="J40" s="160">
        <f t="shared" si="6"/>
        <v>0</v>
      </c>
      <c r="K40" s="160">
        <f>SUM(K19:K39)</f>
        <v>0</v>
      </c>
      <c r="L40" s="160">
        <f t="shared" si="6"/>
        <v>0</v>
      </c>
      <c r="M40" s="160">
        <f t="shared" si="6"/>
        <v>0</v>
      </c>
      <c r="N40" s="161">
        <f t="shared" si="6"/>
        <v>0</v>
      </c>
      <c r="O40" s="70"/>
    </row>
    <row r="41" spans="1:15" x14ac:dyDescent="0.35">
      <c r="A41" s="70"/>
      <c r="B41" s="99"/>
      <c r="C41" s="87"/>
      <c r="D41" s="70"/>
      <c r="E41" s="100"/>
      <c r="F41" s="70"/>
      <c r="G41" s="162"/>
      <c r="H41" s="163"/>
      <c r="I41" s="164"/>
      <c r="J41" s="164"/>
      <c r="K41" s="164"/>
      <c r="L41" s="164"/>
      <c r="M41" s="164"/>
      <c r="N41" s="165"/>
      <c r="O41" s="70"/>
    </row>
    <row r="42" spans="1:15" x14ac:dyDescent="0.35">
      <c r="A42" s="70"/>
      <c r="B42" s="101" t="s">
        <v>60</v>
      </c>
      <c r="C42" s="102"/>
      <c r="D42" s="103"/>
      <c r="E42" s="103"/>
      <c r="F42" s="103"/>
      <c r="G42" s="166" t="e">
        <f>H42/'Rehab-4% Alt Rents'!D19</f>
        <v>#DIV/0!</v>
      </c>
      <c r="H42" s="184">
        <v>0</v>
      </c>
      <c r="I42" s="153">
        <v>0</v>
      </c>
      <c r="J42" s="153">
        <v>0</v>
      </c>
      <c r="K42" s="153">
        <v>0</v>
      </c>
      <c r="L42" s="153">
        <v>0</v>
      </c>
      <c r="M42" s="153">
        <v>0</v>
      </c>
      <c r="N42" s="154">
        <v>0</v>
      </c>
      <c r="O42" s="70"/>
    </row>
    <row r="43" spans="1:15" x14ac:dyDescent="0.35">
      <c r="A43" s="70"/>
      <c r="B43" s="107" t="s">
        <v>61</v>
      </c>
      <c r="C43" s="108"/>
      <c r="D43" s="109"/>
      <c r="E43" s="109"/>
      <c r="F43" s="110"/>
      <c r="G43" s="167" t="e">
        <f>H43/'Rehab-4% Alt Rents'!D19</f>
        <v>#DIV/0!</v>
      </c>
      <c r="H43" s="185">
        <v>0</v>
      </c>
      <c r="I43" s="156">
        <v>0</v>
      </c>
      <c r="J43" s="156">
        <v>0</v>
      </c>
      <c r="K43" s="156">
        <v>0</v>
      </c>
      <c r="L43" s="156">
        <v>0</v>
      </c>
      <c r="M43" s="156">
        <v>0</v>
      </c>
      <c r="N43" s="157">
        <v>0</v>
      </c>
      <c r="O43" s="70"/>
    </row>
    <row r="44" spans="1:15" ht="15" thickBot="1" x14ac:dyDescent="0.4">
      <c r="A44" s="70"/>
      <c r="B44" s="99" t="s">
        <v>62</v>
      </c>
      <c r="C44" s="87"/>
      <c r="D44" s="87"/>
      <c r="E44" s="87"/>
      <c r="F44" s="70"/>
      <c r="G44" s="168" t="e">
        <f>SUM(G42:G43)</f>
        <v>#DIV/0!</v>
      </c>
      <c r="H44" s="169">
        <f>SUM(H42:H43)</f>
        <v>0</v>
      </c>
      <c r="I44" s="170">
        <f t="shared" ref="I44:N44" si="7">SUM(I42:I43)</f>
        <v>0</v>
      </c>
      <c r="J44" s="170">
        <f t="shared" si="7"/>
        <v>0</v>
      </c>
      <c r="K44" s="170">
        <f t="shared" si="7"/>
        <v>0</v>
      </c>
      <c r="L44" s="170">
        <f t="shared" si="7"/>
        <v>0</v>
      </c>
      <c r="M44" s="170">
        <f t="shared" si="7"/>
        <v>0</v>
      </c>
      <c r="N44" s="171">
        <f t="shared" si="7"/>
        <v>0</v>
      </c>
      <c r="O44" s="70"/>
    </row>
    <row r="45" spans="1:15" ht="15.5" thickTop="1" thickBot="1" x14ac:dyDescent="0.4">
      <c r="A45" s="70"/>
      <c r="B45" s="93" t="s">
        <v>63</v>
      </c>
      <c r="C45" s="87"/>
      <c r="D45" s="70"/>
      <c r="E45" s="87"/>
      <c r="F45" s="114" t="s">
        <v>0</v>
      </c>
      <c r="G45" s="172" t="e">
        <f>G44+G40</f>
        <v>#DIV/0!</v>
      </c>
      <c r="H45" s="173">
        <f>H40+H44</f>
        <v>0</v>
      </c>
      <c r="I45" s="174">
        <f t="shared" ref="I45:N45" si="8">I40+I44</f>
        <v>0</v>
      </c>
      <c r="J45" s="174">
        <f t="shared" si="8"/>
        <v>0</v>
      </c>
      <c r="K45" s="174">
        <f t="shared" si="8"/>
        <v>0</v>
      </c>
      <c r="L45" s="174">
        <f t="shared" si="8"/>
        <v>0</v>
      </c>
      <c r="M45" s="174">
        <f t="shared" si="8"/>
        <v>0</v>
      </c>
      <c r="N45" s="175">
        <f t="shared" si="8"/>
        <v>0</v>
      </c>
      <c r="O45" s="70"/>
    </row>
    <row r="46" spans="1:15" ht="15" thickBot="1" x14ac:dyDescent="0.4">
      <c r="A46" s="70"/>
      <c r="B46" s="87"/>
      <c r="C46" s="87"/>
      <c r="D46" s="87"/>
      <c r="E46" s="87"/>
      <c r="F46" s="87"/>
      <c r="G46" s="176"/>
      <c r="H46" s="177"/>
      <c r="I46" s="177"/>
      <c r="J46" s="177"/>
      <c r="K46" s="177"/>
      <c r="L46" s="177"/>
      <c r="M46" s="177"/>
      <c r="N46" s="177"/>
      <c r="O46" s="70"/>
    </row>
    <row r="47" spans="1:15" ht="15" thickBot="1" x14ac:dyDescent="0.4">
      <c r="A47" s="70"/>
      <c r="B47" s="93" t="s">
        <v>64</v>
      </c>
      <c r="C47" s="87"/>
      <c r="D47" s="87"/>
      <c r="E47" s="87"/>
      <c r="F47" s="87"/>
      <c r="G47" s="178" t="s">
        <v>0</v>
      </c>
      <c r="H47" s="179">
        <f>H15-H45</f>
        <v>0</v>
      </c>
      <c r="I47" s="180">
        <f t="shared" ref="I47:N47" si="9">I15-I45</f>
        <v>0</v>
      </c>
      <c r="J47" s="180">
        <f t="shared" si="9"/>
        <v>0</v>
      </c>
      <c r="K47" s="180">
        <f t="shared" si="9"/>
        <v>0</v>
      </c>
      <c r="L47" s="180">
        <f t="shared" si="9"/>
        <v>0</v>
      </c>
      <c r="M47" s="180">
        <f t="shared" si="9"/>
        <v>0</v>
      </c>
      <c r="N47" s="181">
        <f t="shared" si="9"/>
        <v>0</v>
      </c>
      <c r="O47" s="70"/>
    </row>
    <row r="48" spans="1:15" x14ac:dyDescent="0.35">
      <c r="A48" s="70"/>
      <c r="B48" s="93"/>
      <c r="C48" s="87"/>
      <c r="D48" s="87"/>
      <c r="E48" s="87"/>
      <c r="F48" s="87"/>
      <c r="G48" s="88"/>
      <c r="H48" s="115"/>
      <c r="I48" s="115"/>
      <c r="J48" s="115"/>
      <c r="K48" s="115"/>
      <c r="L48" s="115"/>
      <c r="M48" s="115"/>
      <c r="N48" s="115"/>
      <c r="O48" s="70"/>
    </row>
    <row r="49" spans="1:15" ht="15" thickBot="1" x14ac:dyDescent="0.4">
      <c r="A49" s="77"/>
      <c r="B49" s="635" t="s">
        <v>348</v>
      </c>
      <c r="C49" s="635"/>
      <c r="D49" s="635"/>
      <c r="E49" s="396"/>
      <c r="F49" s="396"/>
      <c r="G49" s="396"/>
      <c r="H49" s="396"/>
      <c r="I49" s="396"/>
      <c r="J49" s="396"/>
      <c r="K49" s="397"/>
      <c r="L49" s="397"/>
      <c r="M49" s="397"/>
      <c r="N49" s="397"/>
      <c r="O49" s="77"/>
    </row>
    <row r="50" spans="1:15" ht="15" thickBot="1" x14ac:dyDescent="0.4">
      <c r="A50" s="77"/>
      <c r="B50" s="77"/>
      <c r="C50" s="77"/>
      <c r="D50" s="77"/>
      <c r="E50" s="130"/>
      <c r="F50" s="658" t="s">
        <v>65</v>
      </c>
      <c r="G50" s="659"/>
      <c r="H50" s="73" t="s">
        <v>35</v>
      </c>
      <c r="I50" s="74" t="s">
        <v>36</v>
      </c>
      <c r="J50" s="74" t="s">
        <v>37</v>
      </c>
      <c r="K50" s="74" t="s">
        <v>38</v>
      </c>
      <c r="L50" s="74" t="s">
        <v>39</v>
      </c>
      <c r="M50" s="74" t="s">
        <v>40</v>
      </c>
      <c r="N50" s="75" t="s">
        <v>41</v>
      </c>
      <c r="O50" s="77"/>
    </row>
    <row r="51" spans="1:15" x14ac:dyDescent="0.35">
      <c r="A51" s="77"/>
      <c r="B51" s="636" t="s">
        <v>349</v>
      </c>
      <c r="C51" s="637"/>
      <c r="D51" s="637"/>
      <c r="E51" s="646"/>
      <c r="F51" s="647">
        <v>0</v>
      </c>
      <c r="G51" s="648"/>
      <c r="H51" s="186">
        <v>0</v>
      </c>
      <c r="I51" s="187">
        <v>0</v>
      </c>
      <c r="J51" s="187">
        <v>0</v>
      </c>
      <c r="K51" s="187">
        <v>0</v>
      </c>
      <c r="L51" s="187">
        <v>0</v>
      </c>
      <c r="M51" s="187">
        <v>0</v>
      </c>
      <c r="N51" s="188">
        <v>0</v>
      </c>
      <c r="O51" s="77"/>
    </row>
    <row r="52" spans="1:15" x14ac:dyDescent="0.35">
      <c r="A52" s="77"/>
      <c r="B52" s="639" t="s">
        <v>350</v>
      </c>
      <c r="C52" s="640"/>
      <c r="D52" s="640"/>
      <c r="E52" s="649"/>
      <c r="F52" s="650">
        <v>0</v>
      </c>
      <c r="G52" s="651"/>
      <c r="H52" s="145">
        <v>0</v>
      </c>
      <c r="I52" s="189">
        <v>0</v>
      </c>
      <c r="J52" s="189">
        <v>0</v>
      </c>
      <c r="K52" s="189">
        <v>0</v>
      </c>
      <c r="L52" s="189">
        <v>0</v>
      </c>
      <c r="M52" s="189">
        <v>0</v>
      </c>
      <c r="N52" s="190">
        <v>0</v>
      </c>
      <c r="O52" s="77"/>
    </row>
    <row r="53" spans="1:15" ht="15" thickBot="1" x14ac:dyDescent="0.4">
      <c r="A53" s="77"/>
      <c r="B53" s="629"/>
      <c r="C53" s="630"/>
      <c r="D53" s="630"/>
      <c r="E53" s="652"/>
      <c r="F53" s="653">
        <v>0</v>
      </c>
      <c r="G53" s="654"/>
      <c r="H53" s="191">
        <v>0</v>
      </c>
      <c r="I53" s="192">
        <v>0</v>
      </c>
      <c r="J53" s="192">
        <v>0</v>
      </c>
      <c r="K53" s="192">
        <v>0</v>
      </c>
      <c r="L53" s="192">
        <v>0</v>
      </c>
      <c r="M53" s="192">
        <v>0</v>
      </c>
      <c r="N53" s="193">
        <v>0</v>
      </c>
      <c r="O53" s="77"/>
    </row>
    <row r="54" spans="1:15" ht="15.5" thickTop="1" thickBot="1" x14ac:dyDescent="0.4">
      <c r="A54" s="77"/>
      <c r="B54" s="77"/>
      <c r="C54" s="77"/>
      <c r="D54" s="77"/>
      <c r="E54" s="625" t="s">
        <v>66</v>
      </c>
      <c r="F54" s="626"/>
      <c r="G54" s="627"/>
      <c r="H54" s="194">
        <f t="shared" ref="H54:N54" si="10">SUM(H51:H53)</f>
        <v>0</v>
      </c>
      <c r="I54" s="195">
        <f t="shared" si="10"/>
        <v>0</v>
      </c>
      <c r="J54" s="195">
        <f t="shared" si="10"/>
        <v>0</v>
      </c>
      <c r="K54" s="195">
        <f t="shared" si="10"/>
        <v>0</v>
      </c>
      <c r="L54" s="195">
        <f t="shared" si="10"/>
        <v>0</v>
      </c>
      <c r="M54" s="195">
        <f t="shared" si="10"/>
        <v>0</v>
      </c>
      <c r="N54" s="196">
        <f t="shared" si="10"/>
        <v>0</v>
      </c>
      <c r="O54" s="77"/>
    </row>
    <row r="55" spans="1:15" x14ac:dyDescent="0.35">
      <c r="A55" s="77"/>
      <c r="B55" s="77"/>
      <c r="C55" s="77"/>
      <c r="D55" s="77"/>
      <c r="E55" s="625" t="s">
        <v>351</v>
      </c>
      <c r="F55" s="625"/>
      <c r="G55" s="628"/>
      <c r="H55" s="197">
        <f t="shared" ref="H55:N55" si="11">H47-H54</f>
        <v>0</v>
      </c>
      <c r="I55" s="198">
        <f t="shared" si="11"/>
        <v>0</v>
      </c>
      <c r="J55" s="198">
        <f t="shared" si="11"/>
        <v>0</v>
      </c>
      <c r="K55" s="198">
        <f t="shared" si="11"/>
        <v>0</v>
      </c>
      <c r="L55" s="198">
        <f t="shared" si="11"/>
        <v>0</v>
      </c>
      <c r="M55" s="198">
        <f t="shared" si="11"/>
        <v>0</v>
      </c>
      <c r="N55" s="199">
        <f t="shared" si="11"/>
        <v>0</v>
      </c>
      <c r="O55" s="77"/>
    </row>
    <row r="56" spans="1:15" ht="15" thickBot="1" x14ac:dyDescent="0.4">
      <c r="A56" s="77"/>
      <c r="B56" s="77"/>
      <c r="C56" s="77"/>
      <c r="D56" s="77"/>
      <c r="E56" s="625" t="s">
        <v>352</v>
      </c>
      <c r="F56" s="625"/>
      <c r="G56" s="628"/>
      <c r="H56" s="200" t="e">
        <f t="shared" ref="H56:N56" si="12">H47/H54</f>
        <v>#DIV/0!</v>
      </c>
      <c r="I56" s="201" t="e">
        <f t="shared" si="12"/>
        <v>#DIV/0!</v>
      </c>
      <c r="J56" s="201" t="e">
        <f t="shared" si="12"/>
        <v>#DIV/0!</v>
      </c>
      <c r="K56" s="201" t="e">
        <f t="shared" si="12"/>
        <v>#DIV/0!</v>
      </c>
      <c r="L56" s="201" t="e">
        <f t="shared" si="12"/>
        <v>#DIV/0!</v>
      </c>
      <c r="M56" s="201" t="e">
        <f t="shared" si="12"/>
        <v>#DIV/0!</v>
      </c>
      <c r="N56" s="202" t="e">
        <f t="shared" si="12"/>
        <v>#DIV/0!</v>
      </c>
      <c r="O56" s="77"/>
    </row>
    <row r="57" spans="1:15" x14ac:dyDescent="0.35">
      <c r="A57" s="77"/>
      <c r="B57" s="94"/>
      <c r="C57" s="76"/>
      <c r="D57" s="77"/>
      <c r="E57" s="77"/>
      <c r="F57" s="77"/>
      <c r="G57" s="77"/>
      <c r="H57" s="130"/>
      <c r="I57" s="77"/>
      <c r="J57" s="77"/>
      <c r="K57" s="77"/>
      <c r="L57" s="77"/>
      <c r="M57" s="394"/>
      <c r="N57" s="395"/>
      <c r="O57" s="77"/>
    </row>
    <row r="58" spans="1:15" ht="15" thickBot="1" x14ac:dyDescent="0.4">
      <c r="A58" s="70"/>
      <c r="B58" s="228" t="s">
        <v>34</v>
      </c>
      <c r="C58" s="229"/>
      <c r="D58" s="230"/>
      <c r="E58" s="230"/>
      <c r="F58" s="230"/>
      <c r="G58" s="230"/>
      <c r="H58" s="229"/>
      <c r="I58" s="229"/>
      <c r="J58" s="229"/>
      <c r="K58" s="229"/>
      <c r="L58" s="229"/>
      <c r="M58" s="231"/>
      <c r="N58" s="229"/>
      <c r="O58" s="71"/>
    </row>
    <row r="59" spans="1:15" ht="15" thickBot="1" x14ac:dyDescent="0.4">
      <c r="A59" s="77"/>
      <c r="B59" s="130"/>
      <c r="C59" s="70"/>
      <c r="D59" s="77"/>
      <c r="E59" s="77"/>
      <c r="F59" s="77"/>
      <c r="G59" s="73" t="s">
        <v>67</v>
      </c>
      <c r="H59" s="74" t="s">
        <v>68</v>
      </c>
      <c r="I59" s="74" t="s">
        <v>69</v>
      </c>
      <c r="J59" s="74" t="s">
        <v>70</v>
      </c>
      <c r="K59" s="74" t="s">
        <v>71</v>
      </c>
      <c r="L59" s="74" t="s">
        <v>72</v>
      </c>
      <c r="M59" s="75" t="s">
        <v>73</v>
      </c>
      <c r="N59" s="75" t="s">
        <v>74</v>
      </c>
      <c r="O59" s="77"/>
    </row>
    <row r="60" spans="1:15" x14ac:dyDescent="0.35">
      <c r="A60" s="77"/>
      <c r="B60" s="76" t="s">
        <v>42</v>
      </c>
      <c r="C60" s="77"/>
      <c r="D60" s="77"/>
      <c r="E60" s="133"/>
      <c r="F60" s="77"/>
      <c r="G60" s="125"/>
      <c r="H60" s="80"/>
      <c r="I60" s="80"/>
      <c r="J60" s="80"/>
      <c r="K60" s="80"/>
      <c r="L60" s="80"/>
      <c r="M60" s="80"/>
      <c r="N60" s="81"/>
      <c r="O60" s="77"/>
    </row>
    <row r="61" spans="1:15" x14ac:dyDescent="0.35">
      <c r="A61" s="77"/>
      <c r="B61" s="82" t="s">
        <v>80</v>
      </c>
      <c r="C61" s="77"/>
      <c r="D61" s="77"/>
      <c r="E61" s="77"/>
      <c r="F61" s="77"/>
      <c r="G61" s="203">
        <f>N9*(1+$F$9)</f>
        <v>0</v>
      </c>
      <c r="H61" s="204">
        <f t="shared" ref="H61:N61" si="13">G61*(1+$F$9)</f>
        <v>0</v>
      </c>
      <c r="I61" s="205">
        <f t="shared" si="13"/>
        <v>0</v>
      </c>
      <c r="J61" s="205">
        <f t="shared" si="13"/>
        <v>0</v>
      </c>
      <c r="K61" s="205">
        <f t="shared" si="13"/>
        <v>0</v>
      </c>
      <c r="L61" s="205">
        <f t="shared" si="13"/>
        <v>0</v>
      </c>
      <c r="M61" s="205">
        <f t="shared" si="13"/>
        <v>0</v>
      </c>
      <c r="N61" s="206">
        <f t="shared" si="13"/>
        <v>0</v>
      </c>
      <c r="O61" s="77"/>
    </row>
    <row r="62" spans="1:15" x14ac:dyDescent="0.35">
      <c r="A62" s="77"/>
      <c r="B62" s="82" t="s">
        <v>337</v>
      </c>
      <c r="C62" s="642"/>
      <c r="D62" s="642"/>
      <c r="E62" s="642"/>
      <c r="F62" s="85"/>
      <c r="G62" s="145">
        <v>0</v>
      </c>
      <c r="H62" s="136">
        <v>0</v>
      </c>
      <c r="I62" s="137">
        <v>0</v>
      </c>
      <c r="J62" s="137">
        <v>0</v>
      </c>
      <c r="K62" s="137">
        <v>0</v>
      </c>
      <c r="L62" s="137">
        <v>0</v>
      </c>
      <c r="M62" s="137">
        <v>0</v>
      </c>
      <c r="N62" s="138">
        <v>0</v>
      </c>
      <c r="O62" s="77"/>
    </row>
    <row r="63" spans="1:15" x14ac:dyDescent="0.35">
      <c r="A63" s="77"/>
      <c r="B63" s="86" t="s">
        <v>337</v>
      </c>
      <c r="C63" s="643"/>
      <c r="D63" s="643"/>
      <c r="E63" s="643"/>
      <c r="F63" s="121"/>
      <c r="G63" s="139">
        <v>0</v>
      </c>
      <c r="H63" s="211">
        <v>0</v>
      </c>
      <c r="I63" s="140">
        <v>0</v>
      </c>
      <c r="J63" s="137">
        <v>0</v>
      </c>
      <c r="K63" s="137">
        <v>0</v>
      </c>
      <c r="L63" s="137">
        <v>0</v>
      </c>
      <c r="M63" s="137">
        <v>0</v>
      </c>
      <c r="N63" s="138">
        <v>0</v>
      </c>
      <c r="O63" s="77"/>
    </row>
    <row r="64" spans="1:15" x14ac:dyDescent="0.35">
      <c r="A64" s="77"/>
      <c r="B64" s="87" t="s">
        <v>43</v>
      </c>
      <c r="C64" s="130"/>
      <c r="D64" s="77"/>
      <c r="E64" s="77"/>
      <c r="F64" s="128" t="s">
        <v>0</v>
      </c>
      <c r="G64" s="141">
        <f>SUM(G61:G63)</f>
        <v>0</v>
      </c>
      <c r="H64" s="207">
        <f t="shared" ref="H64:N64" si="14">SUM(H61:H63)</f>
        <v>0</v>
      </c>
      <c r="I64" s="134">
        <f t="shared" si="14"/>
        <v>0</v>
      </c>
      <c r="J64" s="142">
        <f t="shared" si="14"/>
        <v>0</v>
      </c>
      <c r="K64" s="142">
        <f t="shared" si="14"/>
        <v>0</v>
      </c>
      <c r="L64" s="142">
        <f t="shared" si="14"/>
        <v>0</v>
      </c>
      <c r="M64" s="142">
        <f t="shared" si="14"/>
        <v>0</v>
      </c>
      <c r="N64" s="143">
        <f t="shared" si="14"/>
        <v>0</v>
      </c>
      <c r="O64" s="77"/>
    </row>
    <row r="65" spans="1:15" x14ac:dyDescent="0.35">
      <c r="A65" s="77"/>
      <c r="B65" s="76"/>
      <c r="C65" s="77"/>
      <c r="D65" s="77"/>
      <c r="E65" s="77"/>
      <c r="F65" s="89"/>
      <c r="G65" s="208"/>
      <c r="H65" s="644"/>
      <c r="I65" s="644"/>
      <c r="J65" s="644"/>
      <c r="K65" s="644"/>
      <c r="L65" s="644"/>
      <c r="M65" s="644"/>
      <c r="N65" s="645"/>
      <c r="O65" s="77"/>
    </row>
    <row r="66" spans="1:15" ht="15" thickBot="1" x14ac:dyDescent="0.4">
      <c r="A66" s="77"/>
      <c r="B66" s="90" t="s">
        <v>338</v>
      </c>
      <c r="C66" s="91"/>
      <c r="D66" s="91"/>
      <c r="E66" s="91"/>
      <c r="F66" s="116"/>
      <c r="G66" s="146">
        <f>G64*-($F$14)</f>
        <v>0</v>
      </c>
      <c r="H66" s="209">
        <f>H64*-($F$14)</f>
        <v>0</v>
      </c>
      <c r="I66" s="147">
        <f t="shared" ref="I66:N66" si="15">I64*-($F$14)</f>
        <v>0</v>
      </c>
      <c r="J66" s="147">
        <f t="shared" si="15"/>
        <v>0</v>
      </c>
      <c r="K66" s="147">
        <f t="shared" si="15"/>
        <v>0</v>
      </c>
      <c r="L66" s="147">
        <f t="shared" si="15"/>
        <v>0</v>
      </c>
      <c r="M66" s="147">
        <f t="shared" si="15"/>
        <v>0</v>
      </c>
      <c r="N66" s="148">
        <f t="shared" si="15"/>
        <v>0</v>
      </c>
      <c r="O66" s="77"/>
    </row>
    <row r="67" spans="1:15" ht="15.5" thickTop="1" thickBot="1" x14ac:dyDescent="0.4">
      <c r="A67" s="77"/>
      <c r="B67" s="93" t="s">
        <v>44</v>
      </c>
      <c r="C67" s="77"/>
      <c r="D67" s="77"/>
      <c r="E67" s="77"/>
      <c r="F67" s="128" t="s">
        <v>0</v>
      </c>
      <c r="G67" s="149">
        <f t="shared" ref="G67:N67" si="16">SUM(G64+G66)</f>
        <v>0</v>
      </c>
      <c r="H67" s="210">
        <f t="shared" si="16"/>
        <v>0</v>
      </c>
      <c r="I67" s="150">
        <f t="shared" si="16"/>
        <v>0</v>
      </c>
      <c r="J67" s="150">
        <f t="shared" si="16"/>
        <v>0</v>
      </c>
      <c r="K67" s="150">
        <f t="shared" si="16"/>
        <v>0</v>
      </c>
      <c r="L67" s="150">
        <f t="shared" si="16"/>
        <v>0</v>
      </c>
      <c r="M67" s="150">
        <f t="shared" si="16"/>
        <v>0</v>
      </c>
      <c r="N67" s="151">
        <f t="shared" si="16"/>
        <v>0</v>
      </c>
      <c r="O67" s="77"/>
    </row>
    <row r="68" spans="1:15" x14ac:dyDescent="0.35">
      <c r="A68" s="77"/>
      <c r="B68" s="94"/>
      <c r="C68" s="94"/>
      <c r="D68" s="77"/>
      <c r="E68" s="77"/>
      <c r="F68" s="77"/>
      <c r="G68" s="77"/>
      <c r="H68" s="94"/>
      <c r="I68" s="94"/>
      <c r="J68" s="94"/>
      <c r="K68" s="94"/>
      <c r="L68" s="94"/>
      <c r="M68" s="94"/>
      <c r="N68" s="94"/>
      <c r="O68" s="77"/>
    </row>
    <row r="69" spans="1:15" ht="15" thickBot="1" x14ac:dyDescent="0.4">
      <c r="A69" s="70"/>
      <c r="B69" s="228" t="s">
        <v>45</v>
      </c>
      <c r="C69" s="229"/>
      <c r="D69" s="229"/>
      <c r="E69" s="229"/>
      <c r="F69" s="229"/>
      <c r="G69" s="229"/>
      <c r="H69" s="229"/>
      <c r="I69" s="229"/>
      <c r="J69" s="229"/>
      <c r="K69" s="231"/>
      <c r="L69" s="229"/>
      <c r="M69" s="229"/>
      <c r="N69" s="229"/>
      <c r="O69" s="71"/>
    </row>
    <row r="70" spans="1:15" ht="15" thickBot="1" x14ac:dyDescent="0.4">
      <c r="A70" s="70"/>
      <c r="B70" s="76" t="s">
        <v>46</v>
      </c>
      <c r="C70" s="70"/>
      <c r="D70" s="87"/>
      <c r="E70" s="87"/>
      <c r="F70" s="70"/>
      <c r="G70" s="73" t="s">
        <v>67</v>
      </c>
      <c r="H70" s="74" t="s">
        <v>68</v>
      </c>
      <c r="I70" s="74" t="s">
        <v>69</v>
      </c>
      <c r="J70" s="74" t="s">
        <v>70</v>
      </c>
      <c r="K70" s="74" t="s">
        <v>71</v>
      </c>
      <c r="L70" s="74" t="s">
        <v>72</v>
      </c>
      <c r="M70" s="75" t="s">
        <v>73</v>
      </c>
      <c r="N70" s="75" t="s">
        <v>74</v>
      </c>
      <c r="O70" s="70"/>
    </row>
    <row r="71" spans="1:15" x14ac:dyDescent="0.35">
      <c r="A71" s="70"/>
      <c r="B71" s="97" t="s">
        <v>53</v>
      </c>
      <c r="C71" s="97"/>
      <c r="D71" s="97"/>
      <c r="E71" s="97"/>
      <c r="F71" s="97"/>
      <c r="G71" s="212">
        <f t="shared" ref="G71:G91" si="17">N19*(1+$E$19)</f>
        <v>0</v>
      </c>
      <c r="H71" s="213">
        <f>G71*(1+$E$19)</f>
        <v>0</v>
      </c>
      <c r="I71" s="213">
        <f t="shared" ref="I71:N71" si="18">H71*(1+$E$19)</f>
        <v>0</v>
      </c>
      <c r="J71" s="213">
        <f t="shared" si="18"/>
        <v>0</v>
      </c>
      <c r="K71" s="213">
        <f t="shared" si="18"/>
        <v>0</v>
      </c>
      <c r="L71" s="213">
        <f t="shared" si="18"/>
        <v>0</v>
      </c>
      <c r="M71" s="213">
        <f t="shared" si="18"/>
        <v>0</v>
      </c>
      <c r="N71" s="214">
        <f t="shared" si="18"/>
        <v>0</v>
      </c>
      <c r="O71" s="70"/>
    </row>
    <row r="72" spans="1:15" x14ac:dyDescent="0.35">
      <c r="A72" s="70"/>
      <c r="B72" s="98" t="s">
        <v>52</v>
      </c>
      <c r="C72" s="98"/>
      <c r="D72" s="98"/>
      <c r="E72" s="98"/>
      <c r="F72" s="98"/>
      <c r="G72" s="215">
        <f t="shared" si="17"/>
        <v>0</v>
      </c>
      <c r="H72" s="213">
        <f t="shared" ref="H72:N91" si="19">G72*(1+$E$19)</f>
        <v>0</v>
      </c>
      <c r="I72" s="213">
        <f t="shared" si="19"/>
        <v>0</v>
      </c>
      <c r="J72" s="213">
        <f t="shared" si="19"/>
        <v>0</v>
      </c>
      <c r="K72" s="213">
        <f t="shared" si="19"/>
        <v>0</v>
      </c>
      <c r="L72" s="213">
        <f t="shared" si="19"/>
        <v>0</v>
      </c>
      <c r="M72" s="213">
        <f t="shared" si="19"/>
        <v>0</v>
      </c>
      <c r="N72" s="214">
        <f t="shared" si="19"/>
        <v>0</v>
      </c>
      <c r="O72" s="70"/>
    </row>
    <row r="73" spans="1:15" x14ac:dyDescent="0.35">
      <c r="A73" s="70"/>
      <c r="B73" s="98" t="s">
        <v>55</v>
      </c>
      <c r="C73" s="98"/>
      <c r="D73" s="98"/>
      <c r="E73" s="98"/>
      <c r="F73" s="98"/>
      <c r="G73" s="215">
        <f t="shared" si="17"/>
        <v>0</v>
      </c>
      <c r="H73" s="213">
        <f t="shared" si="19"/>
        <v>0</v>
      </c>
      <c r="I73" s="213">
        <f t="shared" si="19"/>
        <v>0</v>
      </c>
      <c r="J73" s="213">
        <f t="shared" si="19"/>
        <v>0</v>
      </c>
      <c r="K73" s="213">
        <f t="shared" si="19"/>
        <v>0</v>
      </c>
      <c r="L73" s="213">
        <f t="shared" si="19"/>
        <v>0</v>
      </c>
      <c r="M73" s="213">
        <f t="shared" si="19"/>
        <v>0</v>
      </c>
      <c r="N73" s="214">
        <f t="shared" si="19"/>
        <v>0</v>
      </c>
      <c r="O73" s="70"/>
    </row>
    <row r="74" spans="1:15" x14ac:dyDescent="0.35">
      <c r="A74" s="70"/>
      <c r="B74" s="98" t="s">
        <v>339</v>
      </c>
      <c r="C74" s="98"/>
      <c r="D74" s="98"/>
      <c r="E74" s="98"/>
      <c r="F74" s="98"/>
      <c r="G74" s="215">
        <f t="shared" si="17"/>
        <v>0</v>
      </c>
      <c r="H74" s="213">
        <f t="shared" si="19"/>
        <v>0</v>
      </c>
      <c r="I74" s="213">
        <f t="shared" si="19"/>
        <v>0</v>
      </c>
      <c r="J74" s="213">
        <f t="shared" si="19"/>
        <v>0</v>
      </c>
      <c r="K74" s="213">
        <f t="shared" si="19"/>
        <v>0</v>
      </c>
      <c r="L74" s="213">
        <f t="shared" si="19"/>
        <v>0</v>
      </c>
      <c r="M74" s="213">
        <f t="shared" si="19"/>
        <v>0</v>
      </c>
      <c r="N74" s="214">
        <f t="shared" si="19"/>
        <v>0</v>
      </c>
      <c r="O74" s="70"/>
    </row>
    <row r="75" spans="1:15" x14ac:dyDescent="0.35">
      <c r="A75" s="70"/>
      <c r="B75" s="98" t="s">
        <v>54</v>
      </c>
      <c r="C75" s="98"/>
      <c r="D75" s="98"/>
      <c r="E75" s="98"/>
      <c r="F75" s="98"/>
      <c r="G75" s="215">
        <f t="shared" si="17"/>
        <v>0</v>
      </c>
      <c r="H75" s="213">
        <f t="shared" si="19"/>
        <v>0</v>
      </c>
      <c r="I75" s="213">
        <f t="shared" si="19"/>
        <v>0</v>
      </c>
      <c r="J75" s="213">
        <f t="shared" si="19"/>
        <v>0</v>
      </c>
      <c r="K75" s="213">
        <f t="shared" si="19"/>
        <v>0</v>
      </c>
      <c r="L75" s="213">
        <f t="shared" si="19"/>
        <v>0</v>
      </c>
      <c r="M75" s="213">
        <f t="shared" si="19"/>
        <v>0</v>
      </c>
      <c r="N75" s="214">
        <f t="shared" si="19"/>
        <v>0</v>
      </c>
      <c r="O75" s="70"/>
    </row>
    <row r="76" spans="1:15" x14ac:dyDescent="0.35">
      <c r="A76" s="70"/>
      <c r="B76" s="98" t="s">
        <v>57</v>
      </c>
      <c r="C76" s="98"/>
      <c r="D76" s="98"/>
      <c r="E76" s="98"/>
      <c r="F76" s="98"/>
      <c r="G76" s="215">
        <f t="shared" si="17"/>
        <v>0</v>
      </c>
      <c r="H76" s="213">
        <f t="shared" si="19"/>
        <v>0</v>
      </c>
      <c r="I76" s="213">
        <f t="shared" si="19"/>
        <v>0</v>
      </c>
      <c r="J76" s="213">
        <f t="shared" si="19"/>
        <v>0</v>
      </c>
      <c r="K76" s="213">
        <f t="shared" si="19"/>
        <v>0</v>
      </c>
      <c r="L76" s="213">
        <f t="shared" si="19"/>
        <v>0</v>
      </c>
      <c r="M76" s="213">
        <f t="shared" si="19"/>
        <v>0</v>
      </c>
      <c r="N76" s="214">
        <f t="shared" si="19"/>
        <v>0</v>
      </c>
      <c r="O76" s="70"/>
    </row>
    <row r="77" spans="1:15" x14ac:dyDescent="0.35">
      <c r="A77" s="70"/>
      <c r="B77" s="98" t="s">
        <v>56</v>
      </c>
      <c r="C77" s="98"/>
      <c r="D77" s="98"/>
      <c r="E77" s="98"/>
      <c r="F77" s="98"/>
      <c r="G77" s="215">
        <f t="shared" si="17"/>
        <v>0</v>
      </c>
      <c r="H77" s="213">
        <f t="shared" si="19"/>
        <v>0</v>
      </c>
      <c r="I77" s="213">
        <f t="shared" si="19"/>
        <v>0</v>
      </c>
      <c r="J77" s="213">
        <f t="shared" si="19"/>
        <v>0</v>
      </c>
      <c r="K77" s="213">
        <f t="shared" si="19"/>
        <v>0</v>
      </c>
      <c r="L77" s="213">
        <f t="shared" si="19"/>
        <v>0</v>
      </c>
      <c r="M77" s="213">
        <f t="shared" si="19"/>
        <v>0</v>
      </c>
      <c r="N77" s="214">
        <f t="shared" si="19"/>
        <v>0</v>
      </c>
      <c r="O77" s="70"/>
    </row>
    <row r="78" spans="1:15" x14ac:dyDescent="0.35">
      <c r="A78" s="70"/>
      <c r="B78" s="98" t="s">
        <v>340</v>
      </c>
      <c r="C78" s="98"/>
      <c r="D78" s="98"/>
      <c r="E78" s="98"/>
      <c r="F78" s="98"/>
      <c r="G78" s="215">
        <f t="shared" si="17"/>
        <v>0</v>
      </c>
      <c r="H78" s="213">
        <f t="shared" si="19"/>
        <v>0</v>
      </c>
      <c r="I78" s="213">
        <f t="shared" si="19"/>
        <v>0</v>
      </c>
      <c r="J78" s="213">
        <f t="shared" si="19"/>
        <v>0</v>
      </c>
      <c r="K78" s="213">
        <f t="shared" si="19"/>
        <v>0</v>
      </c>
      <c r="L78" s="213">
        <f t="shared" si="19"/>
        <v>0</v>
      </c>
      <c r="M78" s="213">
        <f t="shared" si="19"/>
        <v>0</v>
      </c>
      <c r="N78" s="214">
        <f t="shared" si="19"/>
        <v>0</v>
      </c>
      <c r="O78" s="70"/>
    </row>
    <row r="79" spans="1:15" x14ac:dyDescent="0.35">
      <c r="A79" s="70"/>
      <c r="B79" s="98" t="s">
        <v>51</v>
      </c>
      <c r="C79" s="98"/>
      <c r="D79" s="98"/>
      <c r="E79" s="98"/>
      <c r="F79" s="98"/>
      <c r="G79" s="215">
        <f t="shared" si="17"/>
        <v>0</v>
      </c>
      <c r="H79" s="213">
        <f t="shared" si="19"/>
        <v>0</v>
      </c>
      <c r="I79" s="213">
        <f t="shared" si="19"/>
        <v>0</v>
      </c>
      <c r="J79" s="213">
        <f t="shared" si="19"/>
        <v>0</v>
      </c>
      <c r="K79" s="213">
        <f t="shared" si="19"/>
        <v>0</v>
      </c>
      <c r="L79" s="213">
        <f t="shared" si="19"/>
        <v>0</v>
      </c>
      <c r="M79" s="213">
        <f t="shared" si="19"/>
        <v>0</v>
      </c>
      <c r="N79" s="214">
        <f t="shared" si="19"/>
        <v>0</v>
      </c>
      <c r="O79" s="70"/>
    </row>
    <row r="80" spans="1:15" x14ac:dyDescent="0.35">
      <c r="A80" s="70"/>
      <c r="B80" s="98" t="s">
        <v>341</v>
      </c>
      <c r="C80" s="98"/>
      <c r="D80" s="98"/>
      <c r="E80" s="98"/>
      <c r="F80" s="98"/>
      <c r="G80" s="215">
        <f t="shared" si="17"/>
        <v>0</v>
      </c>
      <c r="H80" s="213">
        <f t="shared" si="19"/>
        <v>0</v>
      </c>
      <c r="I80" s="213">
        <f t="shared" si="19"/>
        <v>0</v>
      </c>
      <c r="J80" s="213">
        <f t="shared" si="19"/>
        <v>0</v>
      </c>
      <c r="K80" s="213">
        <f t="shared" si="19"/>
        <v>0</v>
      </c>
      <c r="L80" s="213">
        <f t="shared" si="19"/>
        <v>0</v>
      </c>
      <c r="M80" s="213">
        <f t="shared" si="19"/>
        <v>0</v>
      </c>
      <c r="N80" s="214">
        <f t="shared" si="19"/>
        <v>0</v>
      </c>
      <c r="O80" s="70"/>
    </row>
    <row r="81" spans="1:15" x14ac:dyDescent="0.35">
      <c r="A81" s="70"/>
      <c r="B81" s="98" t="s">
        <v>50</v>
      </c>
      <c r="C81" s="98"/>
      <c r="D81" s="98"/>
      <c r="E81" s="98"/>
      <c r="F81" s="98"/>
      <c r="G81" s="215">
        <f t="shared" si="17"/>
        <v>0</v>
      </c>
      <c r="H81" s="213">
        <f t="shared" si="19"/>
        <v>0</v>
      </c>
      <c r="I81" s="213">
        <f t="shared" si="19"/>
        <v>0</v>
      </c>
      <c r="J81" s="213">
        <f t="shared" si="19"/>
        <v>0</v>
      </c>
      <c r="K81" s="213">
        <f t="shared" si="19"/>
        <v>0</v>
      </c>
      <c r="L81" s="213">
        <f t="shared" si="19"/>
        <v>0</v>
      </c>
      <c r="M81" s="213">
        <f t="shared" si="19"/>
        <v>0</v>
      </c>
      <c r="N81" s="214">
        <f t="shared" si="19"/>
        <v>0</v>
      </c>
      <c r="O81" s="70"/>
    </row>
    <row r="82" spans="1:15" x14ac:dyDescent="0.35">
      <c r="A82" s="70"/>
      <c r="B82" s="98" t="s">
        <v>342</v>
      </c>
      <c r="C82" s="98"/>
      <c r="D82" s="98"/>
      <c r="E82" s="98"/>
      <c r="F82" s="98"/>
      <c r="G82" s="215">
        <f t="shared" si="17"/>
        <v>0</v>
      </c>
      <c r="H82" s="213">
        <f t="shared" si="19"/>
        <v>0</v>
      </c>
      <c r="I82" s="213">
        <f t="shared" si="19"/>
        <v>0</v>
      </c>
      <c r="J82" s="213">
        <f t="shared" si="19"/>
        <v>0</v>
      </c>
      <c r="K82" s="213">
        <f t="shared" si="19"/>
        <v>0</v>
      </c>
      <c r="L82" s="213">
        <f t="shared" si="19"/>
        <v>0</v>
      </c>
      <c r="M82" s="213">
        <f t="shared" si="19"/>
        <v>0</v>
      </c>
      <c r="N82" s="214">
        <f t="shared" si="19"/>
        <v>0</v>
      </c>
      <c r="O82" s="70"/>
    </row>
    <row r="83" spans="1:15" x14ac:dyDescent="0.35">
      <c r="A83" s="70"/>
      <c r="B83" s="98" t="s">
        <v>343</v>
      </c>
      <c r="C83" s="98"/>
      <c r="D83" s="98"/>
      <c r="E83" s="98"/>
      <c r="F83" s="98"/>
      <c r="G83" s="215">
        <f t="shared" si="17"/>
        <v>0</v>
      </c>
      <c r="H83" s="213">
        <f t="shared" si="19"/>
        <v>0</v>
      </c>
      <c r="I83" s="213">
        <f t="shared" si="19"/>
        <v>0</v>
      </c>
      <c r="J83" s="213">
        <f t="shared" si="19"/>
        <v>0</v>
      </c>
      <c r="K83" s="213">
        <f t="shared" si="19"/>
        <v>0</v>
      </c>
      <c r="L83" s="213">
        <f t="shared" si="19"/>
        <v>0</v>
      </c>
      <c r="M83" s="213">
        <f t="shared" si="19"/>
        <v>0</v>
      </c>
      <c r="N83" s="214">
        <f t="shared" si="19"/>
        <v>0</v>
      </c>
      <c r="O83" s="70"/>
    </row>
    <row r="84" spans="1:15" x14ac:dyDescent="0.35">
      <c r="A84" s="70"/>
      <c r="B84" s="98" t="s">
        <v>344</v>
      </c>
      <c r="C84" s="98"/>
      <c r="D84" s="98"/>
      <c r="E84" s="98"/>
      <c r="F84" s="98"/>
      <c r="G84" s="215">
        <f t="shared" si="17"/>
        <v>0</v>
      </c>
      <c r="H84" s="213">
        <f t="shared" si="19"/>
        <v>0</v>
      </c>
      <c r="I84" s="213">
        <f t="shared" si="19"/>
        <v>0</v>
      </c>
      <c r="J84" s="213">
        <f t="shared" si="19"/>
        <v>0</v>
      </c>
      <c r="K84" s="213">
        <f t="shared" si="19"/>
        <v>0</v>
      </c>
      <c r="L84" s="213">
        <f t="shared" si="19"/>
        <v>0</v>
      </c>
      <c r="M84" s="213">
        <f t="shared" si="19"/>
        <v>0</v>
      </c>
      <c r="N84" s="214">
        <f t="shared" si="19"/>
        <v>0</v>
      </c>
      <c r="O84" s="70"/>
    </row>
    <row r="85" spans="1:15" x14ac:dyDescent="0.35">
      <c r="A85" s="70"/>
      <c r="B85" s="98" t="s">
        <v>345</v>
      </c>
      <c r="C85" s="98"/>
      <c r="D85" s="98"/>
      <c r="E85" s="98"/>
      <c r="F85" s="98"/>
      <c r="G85" s="215">
        <f t="shared" si="17"/>
        <v>0</v>
      </c>
      <c r="H85" s="213">
        <f t="shared" si="19"/>
        <v>0</v>
      </c>
      <c r="I85" s="213">
        <f t="shared" si="19"/>
        <v>0</v>
      </c>
      <c r="J85" s="213">
        <f t="shared" si="19"/>
        <v>0</v>
      </c>
      <c r="K85" s="213">
        <f t="shared" si="19"/>
        <v>0</v>
      </c>
      <c r="L85" s="213">
        <f t="shared" si="19"/>
        <v>0</v>
      </c>
      <c r="M85" s="213">
        <f t="shared" si="19"/>
        <v>0</v>
      </c>
      <c r="N85" s="214">
        <f t="shared" si="19"/>
        <v>0</v>
      </c>
      <c r="O85" s="70"/>
    </row>
    <row r="86" spans="1:15" x14ac:dyDescent="0.35">
      <c r="A86" s="70"/>
      <c r="B86" s="98" t="s">
        <v>48</v>
      </c>
      <c r="C86" s="98"/>
      <c r="D86" s="98"/>
      <c r="E86" s="98"/>
      <c r="F86" s="98"/>
      <c r="G86" s="215">
        <f t="shared" si="17"/>
        <v>0</v>
      </c>
      <c r="H86" s="213">
        <f t="shared" si="19"/>
        <v>0</v>
      </c>
      <c r="I86" s="213">
        <f t="shared" si="19"/>
        <v>0</v>
      </c>
      <c r="J86" s="213">
        <f t="shared" si="19"/>
        <v>0</v>
      </c>
      <c r="K86" s="213">
        <f t="shared" si="19"/>
        <v>0</v>
      </c>
      <c r="L86" s="213">
        <f t="shared" si="19"/>
        <v>0</v>
      </c>
      <c r="M86" s="213">
        <f t="shared" si="19"/>
        <v>0</v>
      </c>
      <c r="N86" s="214">
        <f t="shared" si="19"/>
        <v>0</v>
      </c>
      <c r="O86" s="70"/>
    </row>
    <row r="87" spans="1:15" x14ac:dyDescent="0.35">
      <c r="A87" s="70"/>
      <c r="B87" s="98" t="s">
        <v>49</v>
      </c>
      <c r="C87" s="98"/>
      <c r="D87" s="98"/>
      <c r="E87" s="98"/>
      <c r="F87" s="98"/>
      <c r="G87" s="215">
        <f t="shared" si="17"/>
        <v>0</v>
      </c>
      <c r="H87" s="213">
        <f t="shared" si="19"/>
        <v>0</v>
      </c>
      <c r="I87" s="213">
        <f t="shared" si="19"/>
        <v>0</v>
      </c>
      <c r="J87" s="213">
        <f t="shared" si="19"/>
        <v>0</v>
      </c>
      <c r="K87" s="213">
        <f t="shared" si="19"/>
        <v>0</v>
      </c>
      <c r="L87" s="213">
        <f t="shared" si="19"/>
        <v>0</v>
      </c>
      <c r="M87" s="213">
        <f t="shared" si="19"/>
        <v>0</v>
      </c>
      <c r="N87" s="214">
        <f t="shared" si="19"/>
        <v>0</v>
      </c>
      <c r="O87" s="70"/>
    </row>
    <row r="88" spans="1:15" x14ac:dyDescent="0.35">
      <c r="A88" s="70"/>
      <c r="B88" s="98" t="s">
        <v>47</v>
      </c>
      <c r="C88" s="98"/>
      <c r="D88" s="98"/>
      <c r="E88" s="98"/>
      <c r="F88" s="98"/>
      <c r="G88" s="215">
        <f t="shared" si="17"/>
        <v>0</v>
      </c>
      <c r="H88" s="213">
        <f t="shared" si="19"/>
        <v>0</v>
      </c>
      <c r="I88" s="213">
        <f t="shared" si="19"/>
        <v>0</v>
      </c>
      <c r="J88" s="213">
        <f t="shared" si="19"/>
        <v>0</v>
      </c>
      <c r="K88" s="213">
        <f t="shared" si="19"/>
        <v>0</v>
      </c>
      <c r="L88" s="213">
        <f t="shared" si="19"/>
        <v>0</v>
      </c>
      <c r="M88" s="213">
        <f t="shared" si="19"/>
        <v>0</v>
      </c>
      <c r="N88" s="214">
        <f t="shared" si="19"/>
        <v>0</v>
      </c>
      <c r="O88" s="129"/>
    </row>
    <row r="89" spans="1:15" x14ac:dyDescent="0.35">
      <c r="A89" s="70"/>
      <c r="B89" s="98" t="s">
        <v>346</v>
      </c>
      <c r="C89" s="98"/>
      <c r="D89" s="98"/>
      <c r="E89" s="98"/>
      <c r="F89" s="98"/>
      <c r="G89" s="215">
        <f t="shared" si="17"/>
        <v>0</v>
      </c>
      <c r="H89" s="213">
        <f t="shared" si="19"/>
        <v>0</v>
      </c>
      <c r="I89" s="213">
        <f t="shared" si="19"/>
        <v>0</v>
      </c>
      <c r="J89" s="213">
        <f t="shared" si="19"/>
        <v>0</v>
      </c>
      <c r="K89" s="213">
        <f t="shared" si="19"/>
        <v>0</v>
      </c>
      <c r="L89" s="213">
        <f t="shared" si="19"/>
        <v>0</v>
      </c>
      <c r="M89" s="213">
        <f t="shared" si="19"/>
        <v>0</v>
      </c>
      <c r="N89" s="214">
        <f t="shared" si="19"/>
        <v>0</v>
      </c>
      <c r="O89" s="70"/>
    </row>
    <row r="90" spans="1:15" x14ac:dyDescent="0.35">
      <c r="A90" s="70"/>
      <c r="B90" s="98" t="s">
        <v>347</v>
      </c>
      <c r="C90" s="98"/>
      <c r="D90" s="98"/>
      <c r="E90" s="98"/>
      <c r="F90" s="98"/>
      <c r="G90" s="215">
        <f t="shared" si="17"/>
        <v>0</v>
      </c>
      <c r="H90" s="213">
        <f t="shared" si="19"/>
        <v>0</v>
      </c>
      <c r="I90" s="213">
        <f t="shared" si="19"/>
        <v>0</v>
      </c>
      <c r="J90" s="213">
        <f t="shared" si="19"/>
        <v>0</v>
      </c>
      <c r="K90" s="213">
        <f t="shared" si="19"/>
        <v>0</v>
      </c>
      <c r="L90" s="213">
        <f t="shared" si="19"/>
        <v>0</v>
      </c>
      <c r="M90" s="213">
        <f t="shared" si="19"/>
        <v>0</v>
      </c>
      <c r="N90" s="214">
        <f t="shared" si="19"/>
        <v>0</v>
      </c>
      <c r="O90" s="70"/>
    </row>
    <row r="91" spans="1:15" x14ac:dyDescent="0.35">
      <c r="A91" s="70"/>
      <c r="B91" s="86" t="s">
        <v>58</v>
      </c>
      <c r="C91" s="86"/>
      <c r="D91" s="86"/>
      <c r="E91" s="86"/>
      <c r="F91" s="86"/>
      <c r="G91" s="216">
        <f t="shared" si="17"/>
        <v>0</v>
      </c>
      <c r="H91" s="213">
        <f t="shared" si="19"/>
        <v>0</v>
      </c>
      <c r="I91" s="213">
        <f t="shared" si="19"/>
        <v>0</v>
      </c>
      <c r="J91" s="213">
        <f t="shared" si="19"/>
        <v>0</v>
      </c>
      <c r="K91" s="213">
        <f t="shared" si="19"/>
        <v>0</v>
      </c>
      <c r="L91" s="213">
        <f t="shared" si="19"/>
        <v>0</v>
      </c>
      <c r="M91" s="213">
        <f t="shared" si="19"/>
        <v>0</v>
      </c>
      <c r="N91" s="214">
        <f t="shared" si="19"/>
        <v>0</v>
      </c>
      <c r="O91" s="70"/>
    </row>
    <row r="92" spans="1:15" x14ac:dyDescent="0.35">
      <c r="A92" s="70"/>
      <c r="B92" s="99" t="s">
        <v>59</v>
      </c>
      <c r="C92" s="87"/>
      <c r="D92" s="70"/>
      <c r="E92" s="88"/>
      <c r="F92" s="70"/>
      <c r="G92" s="217">
        <f t="shared" ref="G92:N92" si="20">SUM(G71:G91)</f>
        <v>0</v>
      </c>
      <c r="H92" s="218">
        <f t="shared" si="20"/>
        <v>0</v>
      </c>
      <c r="I92" s="160">
        <f t="shared" si="20"/>
        <v>0</v>
      </c>
      <c r="J92" s="160">
        <f t="shared" si="20"/>
        <v>0</v>
      </c>
      <c r="K92" s="160">
        <f t="shared" si="20"/>
        <v>0</v>
      </c>
      <c r="L92" s="160">
        <f t="shared" si="20"/>
        <v>0</v>
      </c>
      <c r="M92" s="160">
        <f t="shared" si="20"/>
        <v>0</v>
      </c>
      <c r="N92" s="161">
        <f t="shared" si="20"/>
        <v>0</v>
      </c>
      <c r="O92" s="70"/>
    </row>
    <row r="93" spans="1:15" x14ac:dyDescent="0.35">
      <c r="A93" s="70"/>
      <c r="B93" s="99"/>
      <c r="C93" s="87"/>
      <c r="D93" s="70"/>
      <c r="E93" s="100"/>
      <c r="F93" s="70"/>
      <c r="G93" s="632"/>
      <c r="H93" s="633"/>
      <c r="I93" s="633"/>
      <c r="J93" s="633"/>
      <c r="K93" s="633"/>
      <c r="L93" s="633"/>
      <c r="M93" s="633"/>
      <c r="N93" s="634"/>
      <c r="O93" s="70"/>
    </row>
    <row r="94" spans="1:15" x14ac:dyDescent="0.35">
      <c r="A94" s="70"/>
      <c r="B94" s="101" t="s">
        <v>60</v>
      </c>
      <c r="C94" s="102"/>
      <c r="D94" s="103"/>
      <c r="E94" s="103"/>
      <c r="F94" s="103"/>
      <c r="G94" s="104">
        <v>0</v>
      </c>
      <c r="H94" s="117">
        <v>0</v>
      </c>
      <c r="I94" s="105">
        <v>0</v>
      </c>
      <c r="J94" s="105">
        <v>0</v>
      </c>
      <c r="K94" s="105">
        <v>0</v>
      </c>
      <c r="L94" s="105">
        <v>0</v>
      </c>
      <c r="M94" s="105">
        <v>0</v>
      </c>
      <c r="N94" s="106">
        <v>0</v>
      </c>
      <c r="O94" s="70"/>
    </row>
    <row r="95" spans="1:15" x14ac:dyDescent="0.35">
      <c r="A95" s="70"/>
      <c r="B95" s="107" t="s">
        <v>61</v>
      </c>
      <c r="C95" s="108"/>
      <c r="D95" s="109"/>
      <c r="E95" s="109"/>
      <c r="F95" s="110"/>
      <c r="G95" s="111">
        <v>0</v>
      </c>
      <c r="H95" s="118">
        <v>0</v>
      </c>
      <c r="I95" s="112">
        <v>0</v>
      </c>
      <c r="J95" s="112">
        <v>0</v>
      </c>
      <c r="K95" s="112">
        <v>0</v>
      </c>
      <c r="L95" s="112">
        <v>0</v>
      </c>
      <c r="M95" s="112">
        <v>0</v>
      </c>
      <c r="N95" s="113">
        <v>0</v>
      </c>
      <c r="O95" s="70"/>
    </row>
    <row r="96" spans="1:15" ht="15" thickBot="1" x14ac:dyDescent="0.4">
      <c r="A96" s="70"/>
      <c r="B96" s="122" t="s">
        <v>62</v>
      </c>
      <c r="C96" s="123"/>
      <c r="D96" s="123"/>
      <c r="E96" s="123"/>
      <c r="F96" s="124"/>
      <c r="G96" s="219">
        <f>SUM(G94:G95)</f>
        <v>0</v>
      </c>
      <c r="H96" s="220">
        <f>SUM(H94:H95)</f>
        <v>0</v>
      </c>
      <c r="I96" s="221">
        <f t="shared" ref="I96:N96" si="21">SUM(I94:I95)</f>
        <v>0</v>
      </c>
      <c r="J96" s="221">
        <f t="shared" si="21"/>
        <v>0</v>
      </c>
      <c r="K96" s="221">
        <f t="shared" si="21"/>
        <v>0</v>
      </c>
      <c r="L96" s="221">
        <f t="shared" si="21"/>
        <v>0</v>
      </c>
      <c r="M96" s="221">
        <f>SUM(M94:M95)</f>
        <v>0</v>
      </c>
      <c r="N96" s="222">
        <f t="shared" si="21"/>
        <v>0</v>
      </c>
      <c r="O96" s="70"/>
    </row>
    <row r="97" spans="1:15" ht="15.5" thickTop="1" thickBot="1" x14ac:dyDescent="0.4">
      <c r="A97" s="70"/>
      <c r="B97" s="93" t="s">
        <v>63</v>
      </c>
      <c r="C97" s="87"/>
      <c r="D97" s="70"/>
      <c r="E97" s="87"/>
      <c r="F97" s="114" t="s">
        <v>0</v>
      </c>
      <c r="G97" s="223">
        <f>G96+G92</f>
        <v>0</v>
      </c>
      <c r="H97" s="224">
        <f t="shared" ref="H97:N97" si="22">H92+H96</f>
        <v>0</v>
      </c>
      <c r="I97" s="225">
        <f t="shared" si="22"/>
        <v>0</v>
      </c>
      <c r="J97" s="225">
        <f t="shared" si="22"/>
        <v>0</v>
      </c>
      <c r="K97" s="225">
        <f t="shared" si="22"/>
        <v>0</v>
      </c>
      <c r="L97" s="225">
        <f t="shared" si="22"/>
        <v>0</v>
      </c>
      <c r="M97" s="225">
        <f t="shared" si="22"/>
        <v>0</v>
      </c>
      <c r="N97" s="226">
        <f t="shared" si="22"/>
        <v>0</v>
      </c>
      <c r="O97" s="70"/>
    </row>
    <row r="98" spans="1:15" ht="15" thickBot="1" x14ac:dyDescent="0.4">
      <c r="A98" s="70"/>
      <c r="B98" s="87"/>
      <c r="C98" s="87"/>
      <c r="D98" s="87"/>
      <c r="E98" s="87"/>
      <c r="F98" s="87"/>
      <c r="G98" s="176"/>
      <c r="H98" s="177"/>
      <c r="I98" s="177"/>
      <c r="J98" s="177"/>
      <c r="K98" s="177"/>
      <c r="L98" s="177"/>
      <c r="M98" s="177"/>
      <c r="N98" s="177"/>
      <c r="O98" s="70"/>
    </row>
    <row r="99" spans="1:15" ht="15" thickBot="1" x14ac:dyDescent="0.4">
      <c r="A99" s="70"/>
      <c r="B99" s="93" t="s">
        <v>64</v>
      </c>
      <c r="C99" s="87"/>
      <c r="D99" s="87"/>
      <c r="E99" s="87"/>
      <c r="F99" s="126" t="s">
        <v>0</v>
      </c>
      <c r="G99" s="179">
        <f>G67-G97</f>
        <v>0</v>
      </c>
      <c r="H99" s="227">
        <f t="shared" ref="H99:N99" si="23">H67-H97</f>
        <v>0</v>
      </c>
      <c r="I99" s="180">
        <f t="shared" si="23"/>
        <v>0</v>
      </c>
      <c r="J99" s="180">
        <f t="shared" si="23"/>
        <v>0</v>
      </c>
      <c r="K99" s="180">
        <f t="shared" si="23"/>
        <v>0</v>
      </c>
      <c r="L99" s="180">
        <f t="shared" si="23"/>
        <v>0</v>
      </c>
      <c r="M99" s="180">
        <f t="shared" si="23"/>
        <v>0</v>
      </c>
      <c r="N99" s="181">
        <f t="shared" si="23"/>
        <v>0</v>
      </c>
      <c r="O99" s="70"/>
    </row>
    <row r="100" spans="1:15" x14ac:dyDescent="0.35">
      <c r="A100" s="70"/>
      <c r="B100" s="93"/>
      <c r="C100" s="87"/>
      <c r="D100" s="87"/>
      <c r="E100" s="87"/>
      <c r="F100" s="87"/>
      <c r="G100" s="88"/>
      <c r="H100" s="115"/>
      <c r="I100" s="115"/>
      <c r="J100" s="115"/>
      <c r="K100" s="115"/>
      <c r="L100" s="115"/>
      <c r="M100" s="115"/>
      <c r="N100" s="115"/>
      <c r="O100" s="70"/>
    </row>
    <row r="101" spans="1:15" ht="15" thickBot="1" x14ac:dyDescent="0.4">
      <c r="A101" s="77"/>
      <c r="B101" s="635" t="s">
        <v>348</v>
      </c>
      <c r="C101" s="635"/>
      <c r="D101" s="635"/>
      <c r="E101" s="396"/>
      <c r="F101" s="396"/>
      <c r="G101" s="396"/>
      <c r="H101" s="396"/>
      <c r="I101" s="396"/>
      <c r="J101" s="396"/>
      <c r="K101" s="397"/>
      <c r="L101" s="397"/>
      <c r="M101" s="397"/>
      <c r="N101" s="397"/>
      <c r="O101" s="77"/>
    </row>
    <row r="102" spans="1:15" ht="15" thickBot="1" x14ac:dyDescent="0.4">
      <c r="A102" s="77"/>
      <c r="B102" s="77"/>
      <c r="C102" s="77"/>
      <c r="D102" s="77"/>
      <c r="E102" s="130"/>
      <c r="F102" s="127"/>
      <c r="G102" s="73" t="s">
        <v>67</v>
      </c>
      <c r="H102" s="74" t="s">
        <v>68</v>
      </c>
      <c r="I102" s="74" t="s">
        <v>69</v>
      </c>
      <c r="J102" s="74" t="s">
        <v>70</v>
      </c>
      <c r="K102" s="74" t="s">
        <v>71</v>
      </c>
      <c r="L102" s="74" t="s">
        <v>72</v>
      </c>
      <c r="M102" s="75" t="s">
        <v>73</v>
      </c>
      <c r="N102" s="75" t="s">
        <v>74</v>
      </c>
      <c r="O102" s="77"/>
    </row>
    <row r="103" spans="1:15" x14ac:dyDescent="0.35">
      <c r="A103" s="77"/>
      <c r="B103" s="636" t="s">
        <v>349</v>
      </c>
      <c r="C103" s="637"/>
      <c r="D103" s="637"/>
      <c r="E103" s="637"/>
      <c r="F103" s="638"/>
      <c r="G103" s="186">
        <v>0</v>
      </c>
      <c r="H103" s="232">
        <v>0</v>
      </c>
      <c r="I103" s="187">
        <v>0</v>
      </c>
      <c r="J103" s="187">
        <v>0</v>
      </c>
      <c r="K103" s="187">
        <v>0</v>
      </c>
      <c r="L103" s="187">
        <v>0</v>
      </c>
      <c r="M103" s="187">
        <v>0</v>
      </c>
      <c r="N103" s="188">
        <v>0</v>
      </c>
      <c r="O103" s="77"/>
    </row>
    <row r="104" spans="1:15" x14ac:dyDescent="0.35">
      <c r="A104" s="77"/>
      <c r="B104" s="639" t="s">
        <v>350</v>
      </c>
      <c r="C104" s="640"/>
      <c r="D104" s="640"/>
      <c r="E104" s="640"/>
      <c r="F104" s="641"/>
      <c r="G104" s="145">
        <v>0</v>
      </c>
      <c r="H104" s="136">
        <v>0</v>
      </c>
      <c r="I104" s="189">
        <v>0</v>
      </c>
      <c r="J104" s="189">
        <v>0</v>
      </c>
      <c r="K104" s="189">
        <v>0</v>
      </c>
      <c r="L104" s="189">
        <v>0</v>
      </c>
      <c r="M104" s="189">
        <v>0</v>
      </c>
      <c r="N104" s="190">
        <v>0</v>
      </c>
      <c r="O104" s="77"/>
    </row>
    <row r="105" spans="1:15" ht="15" thickBot="1" x14ac:dyDescent="0.4">
      <c r="A105" s="77"/>
      <c r="B105" s="629"/>
      <c r="C105" s="630"/>
      <c r="D105" s="630"/>
      <c r="E105" s="630"/>
      <c r="F105" s="631"/>
      <c r="G105" s="191">
        <v>0</v>
      </c>
      <c r="H105" s="233">
        <v>0</v>
      </c>
      <c r="I105" s="192">
        <v>0</v>
      </c>
      <c r="J105" s="192">
        <v>0</v>
      </c>
      <c r="K105" s="192">
        <v>0</v>
      </c>
      <c r="L105" s="192">
        <v>0</v>
      </c>
      <c r="M105" s="192">
        <v>0</v>
      </c>
      <c r="N105" s="193">
        <v>0</v>
      </c>
      <c r="O105" s="77"/>
    </row>
    <row r="106" spans="1:15" ht="15.5" thickTop="1" thickBot="1" x14ac:dyDescent="0.4">
      <c r="A106" s="77"/>
      <c r="B106" s="77"/>
      <c r="C106" s="77"/>
      <c r="D106" s="77"/>
      <c r="E106" s="120" t="s">
        <v>66</v>
      </c>
      <c r="F106" s="120"/>
      <c r="G106" s="234">
        <f t="shared" ref="G106:N106" si="24">SUM(G103:G105)</f>
        <v>0</v>
      </c>
      <c r="H106" s="235">
        <f t="shared" si="24"/>
        <v>0</v>
      </c>
      <c r="I106" s="236">
        <f t="shared" si="24"/>
        <v>0</v>
      </c>
      <c r="J106" s="236">
        <f t="shared" si="24"/>
        <v>0</v>
      </c>
      <c r="K106" s="236">
        <f t="shared" si="24"/>
        <v>0</v>
      </c>
      <c r="L106" s="236">
        <f t="shared" si="24"/>
        <v>0</v>
      </c>
      <c r="M106" s="236">
        <f t="shared" si="24"/>
        <v>0</v>
      </c>
      <c r="N106" s="237">
        <f t="shared" si="24"/>
        <v>0</v>
      </c>
      <c r="O106" s="77"/>
    </row>
    <row r="107" spans="1:15" x14ac:dyDescent="0.35">
      <c r="A107" s="77"/>
      <c r="B107" s="77"/>
      <c r="C107" s="77"/>
      <c r="D107" s="77"/>
      <c r="E107" s="120" t="s">
        <v>351</v>
      </c>
      <c r="F107" s="120"/>
      <c r="G107" s="238">
        <f t="shared" ref="G107:N107" si="25">G99-G106</f>
        <v>0</v>
      </c>
      <c r="H107" s="239">
        <f t="shared" si="25"/>
        <v>0</v>
      </c>
      <c r="I107" s="240">
        <f t="shared" si="25"/>
        <v>0</v>
      </c>
      <c r="J107" s="240">
        <f t="shared" si="25"/>
        <v>0</v>
      </c>
      <c r="K107" s="240">
        <f t="shared" si="25"/>
        <v>0</v>
      </c>
      <c r="L107" s="240">
        <f t="shared" si="25"/>
        <v>0</v>
      </c>
      <c r="M107" s="240">
        <f t="shared" si="25"/>
        <v>0</v>
      </c>
      <c r="N107" s="241">
        <f t="shared" si="25"/>
        <v>0</v>
      </c>
      <c r="O107" s="77"/>
    </row>
    <row r="108" spans="1:15" ht="15" thickBot="1" x14ac:dyDescent="0.4">
      <c r="A108" s="77"/>
      <c r="B108" s="77"/>
      <c r="C108" s="77"/>
      <c r="D108" s="77"/>
      <c r="E108" s="120" t="s">
        <v>352</v>
      </c>
      <c r="F108" s="120"/>
      <c r="G108" s="242" t="e">
        <f t="shared" ref="G108:N108" si="26">G99/G106</f>
        <v>#DIV/0!</v>
      </c>
      <c r="H108" s="243" t="e">
        <f t="shared" si="26"/>
        <v>#DIV/0!</v>
      </c>
      <c r="I108" s="244" t="e">
        <f t="shared" si="26"/>
        <v>#DIV/0!</v>
      </c>
      <c r="J108" s="244" t="e">
        <f t="shared" si="26"/>
        <v>#DIV/0!</v>
      </c>
      <c r="K108" s="244" t="e">
        <f t="shared" si="26"/>
        <v>#DIV/0!</v>
      </c>
      <c r="L108" s="244" t="e">
        <f t="shared" si="26"/>
        <v>#DIV/0!</v>
      </c>
      <c r="M108" s="244" t="e">
        <f t="shared" si="26"/>
        <v>#DIV/0!</v>
      </c>
      <c r="N108" s="245" t="e">
        <f t="shared" si="26"/>
        <v>#DIV/0!</v>
      </c>
      <c r="O108" s="77"/>
    </row>
    <row r="109" spans="1:15" x14ac:dyDescent="0.35">
      <c r="A109" s="77"/>
      <c r="B109" s="94"/>
      <c r="C109" s="76"/>
      <c r="D109" s="77"/>
      <c r="E109" s="77"/>
      <c r="F109" s="77"/>
      <c r="G109" s="77"/>
      <c r="H109" s="77"/>
      <c r="I109" s="77"/>
      <c r="J109" s="77"/>
      <c r="K109" s="77"/>
      <c r="L109" s="77"/>
      <c r="M109" s="77"/>
      <c r="N109" s="77"/>
      <c r="O109" s="77"/>
    </row>
  </sheetData>
  <mergeCells count="22">
    <mergeCell ref="C10:E10"/>
    <mergeCell ref="C11:E11"/>
    <mergeCell ref="H13:N13"/>
    <mergeCell ref="B49:D49"/>
    <mergeCell ref="F50:G50"/>
    <mergeCell ref="B51:E51"/>
    <mergeCell ref="F51:G51"/>
    <mergeCell ref="B52:E52"/>
    <mergeCell ref="F52:G52"/>
    <mergeCell ref="B53:E53"/>
    <mergeCell ref="F53:G53"/>
    <mergeCell ref="E54:G54"/>
    <mergeCell ref="E55:G55"/>
    <mergeCell ref="B105:F105"/>
    <mergeCell ref="G93:N93"/>
    <mergeCell ref="B101:D101"/>
    <mergeCell ref="B103:F103"/>
    <mergeCell ref="B104:F104"/>
    <mergeCell ref="E56:G56"/>
    <mergeCell ref="C62:E62"/>
    <mergeCell ref="C63:E63"/>
    <mergeCell ref="H65:N65"/>
  </mergeCells>
  <conditionalFormatting sqref="H56:N56">
    <cfRule type="cellIs" dxfId="2" priority="3" operator="equal">
      <formula>#DIV/0!</formula>
    </cfRule>
  </conditionalFormatting>
  <conditionalFormatting sqref="H108:N108">
    <cfRule type="cellIs" dxfId="1" priority="2" operator="equal">
      <formula>#DIV/0!</formula>
    </cfRule>
  </conditionalFormatting>
  <conditionalFormatting sqref="G108">
    <cfRule type="cellIs" dxfId="0" priority="1" operator="equal">
      <formula>#DIV/0!</formula>
    </cfRule>
  </conditionalFormatting>
  <pageMargins left="0.7" right="0.7" top="0.75" bottom="0.75" header="0.3" footer="0.3"/>
  <pageSetup scale="69" fitToHeight="0" orientation="portrait" r:id="rId1"/>
  <headerFooter>
    <oddFooter>&amp;L2020 WSHFC Rehab Addendum&amp;R&amp;A, &amp;P</oddFooter>
  </headerFooter>
  <rowBreaks count="1" manualBreakCount="1">
    <brk id="56"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8" tint="0.59999389629810485"/>
    <pageSetUpPr fitToPage="1"/>
  </sheetPr>
  <dimension ref="A1:F221"/>
  <sheetViews>
    <sheetView showGridLines="0" showRuler="0" topLeftCell="A7" zoomScale="90" zoomScaleNormal="90" zoomScaleSheetLayoutView="85" workbookViewId="0">
      <selection activeCell="C85" sqref="C85"/>
    </sheetView>
  </sheetViews>
  <sheetFormatPr defaultColWidth="9.1796875" defaultRowHeight="12.75" customHeight="1" x14ac:dyDescent="0.35"/>
  <cols>
    <col min="1" max="1" width="1.7265625" style="9" customWidth="1"/>
    <col min="2" max="2" width="2.7265625" style="9" customWidth="1"/>
    <col min="3" max="3" width="94.54296875" style="9" customWidth="1"/>
    <col min="4" max="4" width="1.7265625" style="9" customWidth="1"/>
    <col min="5" max="16384" width="9.1796875" style="9"/>
  </cols>
  <sheetData>
    <row r="1" spans="1:6" ht="66.75" customHeight="1" x14ac:dyDescent="0.35"/>
    <row r="2" spans="1:6" s="12" customFormat="1" ht="15" customHeight="1" x14ac:dyDescent="0.35">
      <c r="A2" s="10"/>
      <c r="B2" s="10"/>
      <c r="C2" s="10"/>
      <c r="D2" s="10"/>
      <c r="E2" s="10"/>
      <c r="F2" s="10"/>
    </row>
    <row r="3" spans="1:6" ht="43.15" customHeight="1" x14ac:dyDescent="0.35">
      <c r="A3" s="23"/>
      <c r="B3" s="356" t="s">
        <v>6</v>
      </c>
      <c r="C3" s="357" t="s">
        <v>563</v>
      </c>
    </row>
    <row r="4" spans="1:6" ht="18" customHeight="1" x14ac:dyDescent="0.35">
      <c r="A4" s="23"/>
      <c r="B4" s="23"/>
      <c r="C4" s="660"/>
    </row>
    <row r="5" spans="1:6" ht="18" customHeight="1" x14ac:dyDescent="0.35">
      <c r="A5" s="23"/>
      <c r="B5" s="23"/>
      <c r="C5" s="661"/>
    </row>
    <row r="6" spans="1:6" ht="18" customHeight="1" x14ac:dyDescent="0.35">
      <c r="A6" s="23"/>
      <c r="B6" s="23"/>
      <c r="C6" s="661"/>
    </row>
    <row r="7" spans="1:6" ht="18" customHeight="1" x14ac:dyDescent="0.35">
      <c r="A7" s="23"/>
      <c r="B7" s="23"/>
      <c r="C7" s="661"/>
    </row>
    <row r="8" spans="1:6" ht="18" customHeight="1" x14ac:dyDescent="0.35">
      <c r="A8" s="23"/>
      <c r="B8" s="23"/>
      <c r="C8" s="661"/>
    </row>
    <row r="9" spans="1:6" ht="18" customHeight="1" x14ac:dyDescent="0.35">
      <c r="A9" s="23"/>
      <c r="B9" s="23"/>
      <c r="C9" s="661"/>
    </row>
    <row r="10" spans="1:6" ht="18" customHeight="1" x14ac:dyDescent="0.35">
      <c r="A10" s="23"/>
      <c r="B10" s="23"/>
      <c r="C10" s="661"/>
    </row>
    <row r="11" spans="1:6" ht="18" customHeight="1" x14ac:dyDescent="0.35">
      <c r="A11" s="23"/>
      <c r="B11" s="23"/>
      <c r="C11" s="661"/>
    </row>
    <row r="12" spans="1:6" ht="18" customHeight="1" x14ac:dyDescent="0.35">
      <c r="A12" s="23"/>
      <c r="B12" s="23"/>
      <c r="C12" s="662"/>
    </row>
    <row r="13" spans="1:6" ht="15" customHeight="1" x14ac:dyDescent="0.35">
      <c r="A13" s="23"/>
      <c r="B13" s="23"/>
      <c r="C13" s="23"/>
    </row>
    <row r="14" spans="1:6" ht="66" customHeight="1" x14ac:dyDescent="0.35">
      <c r="A14" s="23"/>
      <c r="B14" s="356" t="s">
        <v>7</v>
      </c>
      <c r="C14" s="357" t="s">
        <v>564</v>
      </c>
    </row>
    <row r="15" spans="1:6" ht="18" customHeight="1" x14ac:dyDescent="0.35">
      <c r="A15" s="23"/>
      <c r="B15" s="23"/>
      <c r="C15" s="660"/>
    </row>
    <row r="16" spans="1:6" ht="18" customHeight="1" x14ac:dyDescent="0.35">
      <c r="A16" s="23"/>
      <c r="B16" s="23"/>
      <c r="C16" s="661"/>
    </row>
    <row r="17" spans="1:3" ht="18" customHeight="1" x14ac:dyDescent="0.35">
      <c r="A17" s="23"/>
      <c r="B17" s="23"/>
      <c r="C17" s="661"/>
    </row>
    <row r="18" spans="1:3" ht="18" customHeight="1" x14ac:dyDescent="0.35">
      <c r="A18" s="23"/>
      <c r="B18" s="23"/>
      <c r="C18" s="661"/>
    </row>
    <row r="19" spans="1:3" ht="18" customHeight="1" x14ac:dyDescent="0.35">
      <c r="A19" s="23"/>
      <c r="B19" s="23"/>
      <c r="C19" s="661"/>
    </row>
    <row r="20" spans="1:3" ht="18" customHeight="1" x14ac:dyDescent="0.35">
      <c r="A20" s="23"/>
      <c r="B20" s="23"/>
      <c r="C20" s="661"/>
    </row>
    <row r="21" spans="1:3" ht="18" customHeight="1" x14ac:dyDescent="0.35">
      <c r="A21" s="23"/>
      <c r="B21" s="23"/>
      <c r="C21" s="661"/>
    </row>
    <row r="22" spans="1:3" ht="18" customHeight="1" x14ac:dyDescent="0.35">
      <c r="A22" s="23"/>
      <c r="B22" s="23"/>
      <c r="C22" s="661"/>
    </row>
    <row r="23" spans="1:3" ht="18" customHeight="1" x14ac:dyDescent="0.35">
      <c r="A23" s="23"/>
      <c r="B23" s="23"/>
      <c r="C23" s="662"/>
    </row>
    <row r="24" spans="1:3" ht="15" customHeight="1" x14ac:dyDescent="0.35">
      <c r="A24" s="23"/>
      <c r="B24" s="23"/>
      <c r="C24" s="23"/>
    </row>
    <row r="25" spans="1:3" ht="35.25" customHeight="1" x14ac:dyDescent="0.35">
      <c r="A25" s="355"/>
      <c r="B25" s="356" t="s">
        <v>8</v>
      </c>
      <c r="C25" s="357" t="s">
        <v>565</v>
      </c>
    </row>
    <row r="26" spans="1:3" ht="18" customHeight="1" x14ac:dyDescent="0.35">
      <c r="A26" s="23"/>
      <c r="B26" s="23"/>
      <c r="C26" s="660"/>
    </row>
    <row r="27" spans="1:3" ht="18" customHeight="1" x14ac:dyDescent="0.35">
      <c r="A27" s="23"/>
      <c r="B27" s="23"/>
      <c r="C27" s="661"/>
    </row>
    <row r="28" spans="1:3" ht="18" customHeight="1" x14ac:dyDescent="0.35">
      <c r="A28" s="23"/>
      <c r="B28" s="23"/>
      <c r="C28" s="661"/>
    </row>
    <row r="29" spans="1:3" ht="18" customHeight="1" x14ac:dyDescent="0.35">
      <c r="A29" s="23"/>
      <c r="B29" s="23"/>
      <c r="C29" s="661"/>
    </row>
    <row r="30" spans="1:3" ht="18" customHeight="1" x14ac:dyDescent="0.35">
      <c r="A30" s="23"/>
      <c r="B30" s="23"/>
      <c r="C30" s="661"/>
    </row>
    <row r="31" spans="1:3" ht="18" customHeight="1" x14ac:dyDescent="0.35">
      <c r="A31" s="23"/>
      <c r="B31" s="23"/>
      <c r="C31" s="661"/>
    </row>
    <row r="32" spans="1:3" ht="18" customHeight="1" x14ac:dyDescent="0.35">
      <c r="A32" s="23"/>
      <c r="B32" s="23"/>
      <c r="C32" s="661"/>
    </row>
    <row r="33" spans="1:3" ht="18" customHeight="1" x14ac:dyDescent="0.35">
      <c r="A33" s="23"/>
      <c r="B33" s="23"/>
      <c r="C33" s="661"/>
    </row>
    <row r="34" spans="1:3" ht="18" customHeight="1" x14ac:dyDescent="0.35">
      <c r="A34" s="23"/>
      <c r="B34" s="23"/>
      <c r="C34" s="662"/>
    </row>
    <row r="35" spans="1:3" ht="15" customHeight="1" x14ac:dyDescent="0.35">
      <c r="A35" s="23"/>
      <c r="B35" s="23"/>
      <c r="C35" s="23"/>
    </row>
    <row r="36" spans="1:3" ht="33" customHeight="1" x14ac:dyDescent="0.35">
      <c r="A36" s="23"/>
      <c r="B36" s="356" t="s">
        <v>9</v>
      </c>
      <c r="C36" s="357" t="s">
        <v>566</v>
      </c>
    </row>
    <row r="37" spans="1:3" ht="18" customHeight="1" x14ac:dyDescent="0.35">
      <c r="A37" s="23"/>
      <c r="B37" s="23"/>
      <c r="C37" s="660"/>
    </row>
    <row r="38" spans="1:3" ht="18" customHeight="1" x14ac:dyDescent="0.35">
      <c r="A38" s="23"/>
      <c r="B38" s="23"/>
      <c r="C38" s="661"/>
    </row>
    <row r="39" spans="1:3" ht="18" customHeight="1" x14ac:dyDescent="0.35">
      <c r="A39" s="23"/>
      <c r="B39" s="23"/>
      <c r="C39" s="661"/>
    </row>
    <row r="40" spans="1:3" ht="18" customHeight="1" x14ac:dyDescent="0.35">
      <c r="A40" s="23"/>
      <c r="B40" s="23"/>
      <c r="C40" s="661"/>
    </row>
    <row r="41" spans="1:3" ht="18" customHeight="1" x14ac:dyDescent="0.35">
      <c r="A41" s="23"/>
      <c r="B41" s="23"/>
      <c r="C41" s="661"/>
    </row>
    <row r="42" spans="1:3" ht="18" customHeight="1" x14ac:dyDescent="0.35">
      <c r="A42" s="23"/>
      <c r="B42" s="23"/>
      <c r="C42" s="661"/>
    </row>
    <row r="43" spans="1:3" ht="18" customHeight="1" x14ac:dyDescent="0.35">
      <c r="A43" s="23"/>
      <c r="B43" s="23"/>
      <c r="C43" s="661"/>
    </row>
    <row r="44" spans="1:3" ht="18" customHeight="1" x14ac:dyDescent="0.35">
      <c r="A44" s="23"/>
      <c r="B44" s="23"/>
      <c r="C44" s="661"/>
    </row>
    <row r="45" spans="1:3" ht="18" customHeight="1" x14ac:dyDescent="0.35">
      <c r="A45" s="23"/>
      <c r="B45" s="23"/>
      <c r="C45" s="662"/>
    </row>
    <row r="46" spans="1:3" ht="12.75" customHeight="1" x14ac:dyDescent="0.35">
      <c r="A46" s="23"/>
      <c r="B46" s="23"/>
      <c r="C46" s="23"/>
    </row>
    <row r="47" spans="1:3" ht="12.75" customHeight="1" x14ac:dyDescent="0.35">
      <c r="A47" s="23"/>
      <c r="B47" s="23"/>
      <c r="C47" s="24"/>
    </row>
    <row r="48" spans="1:3" ht="49.15" customHeight="1" x14ac:dyDescent="0.35">
      <c r="A48" s="23"/>
      <c r="B48" s="23"/>
      <c r="C48" s="550" t="s">
        <v>583</v>
      </c>
    </row>
    <row r="49" spans="1:3" ht="12.75" customHeight="1" x14ac:dyDescent="0.35">
      <c r="A49" s="23"/>
      <c r="B49" s="23"/>
      <c r="C49" s="23"/>
    </row>
    <row r="50" spans="1:3" ht="12.75" customHeight="1" x14ac:dyDescent="0.35">
      <c r="A50" s="23"/>
      <c r="B50" s="23"/>
      <c r="C50" s="23"/>
    </row>
    <row r="51" spans="1:3" ht="12.75" customHeight="1" x14ac:dyDescent="0.35">
      <c r="A51" s="23"/>
      <c r="B51" s="23"/>
      <c r="C51" s="23"/>
    </row>
    <row r="52" spans="1:3" ht="12.75" customHeight="1" x14ac:dyDescent="0.35">
      <c r="A52" s="23"/>
      <c r="B52" s="23"/>
      <c r="C52" s="23"/>
    </row>
    <row r="53" spans="1:3" ht="12.75" customHeight="1" x14ac:dyDescent="0.35">
      <c r="A53" s="23"/>
      <c r="B53" s="23"/>
      <c r="C53" s="23"/>
    </row>
    <row r="54" spans="1:3" ht="12.75" customHeight="1" x14ac:dyDescent="0.35">
      <c r="A54" s="23"/>
      <c r="B54" s="23"/>
      <c r="C54" s="23"/>
    </row>
    <row r="55" spans="1:3" ht="12.75" customHeight="1" x14ac:dyDescent="0.35">
      <c r="A55" s="23"/>
      <c r="B55" s="23"/>
      <c r="C55" s="23"/>
    </row>
    <row r="56" spans="1:3" ht="12.75" customHeight="1" x14ac:dyDescent="0.35">
      <c r="A56" s="23"/>
      <c r="B56" s="23"/>
      <c r="C56" s="23"/>
    </row>
    <row r="57" spans="1:3" ht="12.75" customHeight="1" x14ac:dyDescent="0.35">
      <c r="A57" s="23"/>
      <c r="B57" s="23"/>
      <c r="C57" s="23"/>
    </row>
    <row r="58" spans="1:3" ht="12.75" customHeight="1" x14ac:dyDescent="0.35">
      <c r="A58" s="23"/>
      <c r="B58" s="23"/>
      <c r="C58" s="23"/>
    </row>
    <row r="59" spans="1:3" ht="12.75" customHeight="1" x14ac:dyDescent="0.35">
      <c r="A59" s="23"/>
      <c r="B59" s="23"/>
      <c r="C59" s="23"/>
    </row>
    <row r="60" spans="1:3" ht="12.75" customHeight="1" x14ac:dyDescent="0.35">
      <c r="A60" s="23"/>
      <c r="B60" s="23"/>
      <c r="C60" s="23"/>
    </row>
    <row r="61" spans="1:3" ht="12.75" customHeight="1" x14ac:dyDescent="0.35">
      <c r="A61" s="23"/>
      <c r="B61" s="23"/>
      <c r="C61" s="23"/>
    </row>
    <row r="62" spans="1:3" ht="12.75" customHeight="1" x14ac:dyDescent="0.35">
      <c r="A62" s="23"/>
      <c r="B62" s="23"/>
      <c r="C62" s="23"/>
    </row>
    <row r="63" spans="1:3" ht="12.75" customHeight="1" x14ac:dyDescent="0.35">
      <c r="A63" s="23"/>
      <c r="B63" s="23"/>
      <c r="C63" s="23"/>
    </row>
    <row r="64" spans="1:3" ht="12.75" customHeight="1" x14ac:dyDescent="0.35">
      <c r="A64" s="23"/>
      <c r="B64" s="23"/>
      <c r="C64" s="23"/>
    </row>
    <row r="65" spans="1:3" ht="12.75" customHeight="1" x14ac:dyDescent="0.35">
      <c r="A65" s="25"/>
      <c r="B65" s="25"/>
      <c r="C65" s="23"/>
    </row>
    <row r="66" spans="1:3" ht="12.75" customHeight="1" x14ac:dyDescent="0.35">
      <c r="A66" s="26"/>
      <c r="B66" s="26"/>
      <c r="C66" s="25"/>
    </row>
    <row r="67" spans="1:3" ht="12.75" customHeight="1" x14ac:dyDescent="0.35">
      <c r="A67" s="26"/>
      <c r="B67" s="26"/>
      <c r="C67" s="26"/>
    </row>
    <row r="68" spans="1:3" ht="12.75" customHeight="1" x14ac:dyDescent="0.35">
      <c r="A68" s="26"/>
      <c r="B68" s="26"/>
      <c r="C68" s="26"/>
    </row>
    <row r="69" spans="1:3" ht="12.75" customHeight="1" x14ac:dyDescent="0.35">
      <c r="A69" s="26"/>
      <c r="B69" s="26"/>
      <c r="C69" s="26"/>
    </row>
    <row r="70" spans="1:3" ht="12.75" customHeight="1" x14ac:dyDescent="0.35">
      <c r="A70" s="26"/>
      <c r="B70" s="26"/>
      <c r="C70" s="26"/>
    </row>
    <row r="71" spans="1:3" ht="12.75" customHeight="1" x14ac:dyDescent="0.35">
      <c r="A71" s="26"/>
      <c r="B71" s="26"/>
      <c r="C71" s="26"/>
    </row>
    <row r="72" spans="1:3" ht="12.75" customHeight="1" x14ac:dyDescent="0.35">
      <c r="A72" s="27"/>
      <c r="B72" s="27"/>
      <c r="C72" s="26"/>
    </row>
    <row r="73" spans="1:3" s="28" customFormat="1" ht="12.75" customHeight="1" x14ac:dyDescent="0.35">
      <c r="A73" s="27"/>
      <c r="B73" s="27"/>
      <c r="C73" s="27"/>
    </row>
    <row r="74" spans="1:3" s="28" customFormat="1" ht="12.75" customHeight="1" x14ac:dyDescent="0.35">
      <c r="A74" s="23"/>
      <c r="B74" s="23"/>
      <c r="C74" s="27"/>
    </row>
    <row r="75" spans="1:3" s="28" customFormat="1" ht="12.75" customHeight="1" x14ac:dyDescent="0.35">
      <c r="A75" s="23"/>
      <c r="B75" s="23"/>
      <c r="C75" s="23"/>
    </row>
    <row r="76" spans="1:3" ht="12.75" customHeight="1" x14ac:dyDescent="0.35">
      <c r="A76" s="23"/>
      <c r="B76" s="23"/>
      <c r="C76" s="23"/>
    </row>
    <row r="77" spans="1:3" ht="12.75" customHeight="1" x14ac:dyDescent="0.35">
      <c r="A77" s="25"/>
      <c r="B77" s="25"/>
      <c r="C77" s="23"/>
    </row>
    <row r="78" spans="1:3" ht="12.75" customHeight="1" x14ac:dyDescent="0.35">
      <c r="A78" s="26"/>
      <c r="B78" s="26"/>
      <c r="C78" s="25"/>
    </row>
    <row r="79" spans="1:3" ht="12.75" customHeight="1" x14ac:dyDescent="0.35">
      <c r="A79" s="26"/>
      <c r="B79" s="26"/>
      <c r="C79" s="26"/>
    </row>
    <row r="80" spans="1:3" ht="12.75" customHeight="1" x14ac:dyDescent="0.35">
      <c r="A80" s="27"/>
      <c r="B80" s="27"/>
      <c r="C80" s="26"/>
    </row>
    <row r="81" spans="1:3" ht="12.75" customHeight="1" x14ac:dyDescent="0.35">
      <c r="A81" s="23"/>
      <c r="B81" s="23"/>
      <c r="C81" s="27"/>
    </row>
    <row r="82" spans="1:3" ht="12.75" customHeight="1" x14ac:dyDescent="0.35">
      <c r="A82" s="23"/>
      <c r="B82" s="23"/>
      <c r="C82" s="23"/>
    </row>
    <row r="83" spans="1:3" ht="12.75" customHeight="1" x14ac:dyDescent="0.35">
      <c r="A83" s="23"/>
      <c r="B83" s="23"/>
      <c r="C83" s="23"/>
    </row>
    <row r="84" spans="1:3" ht="12.75" customHeight="1" x14ac:dyDescent="0.35">
      <c r="A84" s="23"/>
      <c r="B84" s="23"/>
      <c r="C84" s="23"/>
    </row>
    <row r="85" spans="1:3" ht="12.75" customHeight="1" x14ac:dyDescent="0.35">
      <c r="A85" s="23"/>
      <c r="B85" s="23"/>
      <c r="C85" s="23"/>
    </row>
    <row r="86" spans="1:3" ht="12.75" customHeight="1" x14ac:dyDescent="0.35">
      <c r="A86" s="23"/>
      <c r="B86" s="23"/>
      <c r="C86" s="23"/>
    </row>
    <row r="87" spans="1:3" ht="12.75" customHeight="1" x14ac:dyDescent="0.35">
      <c r="A87" s="23"/>
      <c r="B87" s="23"/>
      <c r="C87" s="23"/>
    </row>
    <row r="88" spans="1:3" ht="12.75" customHeight="1" x14ac:dyDescent="0.35">
      <c r="A88" s="23"/>
      <c r="B88" s="23"/>
      <c r="C88" s="23"/>
    </row>
    <row r="89" spans="1:3" ht="12.75" customHeight="1" x14ac:dyDescent="0.35">
      <c r="A89" s="23"/>
      <c r="B89" s="23"/>
      <c r="C89" s="23"/>
    </row>
    <row r="90" spans="1:3" ht="12.75" customHeight="1" x14ac:dyDescent="0.35">
      <c r="A90" s="23"/>
      <c r="B90" s="23"/>
      <c r="C90" s="23"/>
    </row>
    <row r="91" spans="1:3" ht="12.75" customHeight="1" x14ac:dyDescent="0.35">
      <c r="A91" s="23"/>
      <c r="B91" s="23"/>
      <c r="C91" s="23"/>
    </row>
    <row r="92" spans="1:3" ht="12.75" customHeight="1" x14ac:dyDescent="0.35">
      <c r="A92" s="23"/>
      <c r="B92" s="23"/>
      <c r="C92" s="23"/>
    </row>
    <row r="93" spans="1:3" ht="12.75" customHeight="1" x14ac:dyDescent="0.35">
      <c r="A93" s="23"/>
      <c r="B93" s="23"/>
      <c r="C93" s="23"/>
    </row>
    <row r="94" spans="1:3" ht="12.75" customHeight="1" x14ac:dyDescent="0.35">
      <c r="A94" s="23"/>
      <c r="B94" s="23"/>
      <c r="C94" s="23"/>
    </row>
    <row r="95" spans="1:3" ht="12.75" customHeight="1" x14ac:dyDescent="0.35">
      <c r="A95" s="29"/>
      <c r="B95" s="29"/>
      <c r="C95" s="23"/>
    </row>
    <row r="96" spans="1:3" ht="12.75" customHeight="1" x14ac:dyDescent="0.35">
      <c r="A96" s="30"/>
      <c r="B96" s="30"/>
      <c r="C96" s="29"/>
    </row>
    <row r="97" spans="1:3" ht="12.75" customHeight="1" x14ac:dyDescent="0.35">
      <c r="A97" s="30"/>
      <c r="B97" s="30"/>
      <c r="C97" s="30"/>
    </row>
    <row r="98" spans="1:3" ht="12.75" customHeight="1" x14ac:dyDescent="0.35">
      <c r="A98" s="30"/>
      <c r="B98" s="30"/>
      <c r="C98" s="30"/>
    </row>
    <row r="99" spans="1:3" ht="12.75" customHeight="1" x14ac:dyDescent="0.35">
      <c r="A99" s="30"/>
      <c r="B99" s="30"/>
      <c r="C99" s="30"/>
    </row>
    <row r="100" spans="1:3" ht="12.75" customHeight="1" x14ac:dyDescent="0.35">
      <c r="A100" s="30"/>
      <c r="B100" s="30"/>
      <c r="C100" s="30"/>
    </row>
    <row r="101" spans="1:3" ht="12.75" customHeight="1" x14ac:dyDescent="0.35">
      <c r="A101" s="31"/>
      <c r="B101" s="31"/>
      <c r="C101" s="30"/>
    </row>
    <row r="102" spans="1:3" ht="12.75" customHeight="1" x14ac:dyDescent="0.35">
      <c r="A102" s="23"/>
      <c r="B102" s="23"/>
      <c r="C102" s="31"/>
    </row>
    <row r="103" spans="1:3" ht="12.75" customHeight="1" x14ac:dyDescent="0.35">
      <c r="A103" s="23"/>
      <c r="B103" s="23"/>
      <c r="C103" s="23"/>
    </row>
    <row r="104" spans="1:3" ht="12.75" customHeight="1" x14ac:dyDescent="0.35">
      <c r="A104" s="23"/>
      <c r="B104" s="23"/>
      <c r="C104" s="23"/>
    </row>
    <row r="105" spans="1:3" ht="12.75" customHeight="1" x14ac:dyDescent="0.35">
      <c r="A105" s="25"/>
      <c r="B105" s="25"/>
      <c r="C105" s="23"/>
    </row>
    <row r="106" spans="1:3" ht="12.75" customHeight="1" x14ac:dyDescent="0.35">
      <c r="A106" s="25"/>
      <c r="B106" s="25"/>
      <c r="C106" s="23"/>
    </row>
    <row r="107" spans="1:3" ht="12.75" customHeight="1" x14ac:dyDescent="0.35">
      <c r="A107" s="32"/>
      <c r="B107" s="32"/>
      <c r="C107" s="23"/>
    </row>
    <row r="108" spans="1:3" ht="12.75" customHeight="1" x14ac:dyDescent="0.35">
      <c r="A108" s="23"/>
      <c r="B108" s="23"/>
      <c r="C108" s="23"/>
    </row>
    <row r="109" spans="1:3" ht="12.75" customHeight="1" x14ac:dyDescent="0.35">
      <c r="A109" s="23"/>
      <c r="B109" s="23"/>
      <c r="C109" s="23"/>
    </row>
    <row r="110" spans="1:3" ht="12.75" customHeight="1" x14ac:dyDescent="0.35">
      <c r="A110" s="23"/>
      <c r="B110" s="23"/>
      <c r="C110" s="23"/>
    </row>
    <row r="111" spans="1:3" ht="12.75" customHeight="1" x14ac:dyDescent="0.35">
      <c r="A111" s="23"/>
      <c r="B111" s="23"/>
      <c r="C111" s="23"/>
    </row>
    <row r="112" spans="1:3" ht="12.75" customHeight="1" x14ac:dyDescent="0.35">
      <c r="A112" s="23"/>
      <c r="B112" s="23"/>
      <c r="C112" s="23"/>
    </row>
    <row r="113" spans="1:3" ht="12.75" customHeight="1" x14ac:dyDescent="0.35">
      <c r="A113" s="23"/>
      <c r="B113" s="23"/>
      <c r="C113" s="23"/>
    </row>
    <row r="114" spans="1:3" ht="12.75" customHeight="1" x14ac:dyDescent="0.35">
      <c r="A114" s="23"/>
      <c r="B114" s="23"/>
      <c r="C114" s="23"/>
    </row>
    <row r="115" spans="1:3" ht="12.75" customHeight="1" x14ac:dyDescent="0.35">
      <c r="A115" s="23"/>
      <c r="B115" s="23"/>
      <c r="C115" s="23"/>
    </row>
    <row r="116" spans="1:3" ht="12.75" customHeight="1" x14ac:dyDescent="0.35">
      <c r="A116" s="24"/>
      <c r="B116" s="24"/>
      <c r="C116" s="23"/>
    </row>
    <row r="117" spans="1:3" ht="12.75" customHeight="1" x14ac:dyDescent="0.35">
      <c r="A117" s="23"/>
      <c r="B117" s="23"/>
      <c r="C117" s="23"/>
    </row>
    <row r="118" spans="1:3" ht="12.75" customHeight="1" x14ac:dyDescent="0.35">
      <c r="A118" s="23"/>
      <c r="B118" s="23"/>
      <c r="C118" s="23"/>
    </row>
    <row r="119" spans="1:3" ht="12.75" customHeight="1" x14ac:dyDescent="0.35">
      <c r="A119" s="23"/>
      <c r="B119" s="23"/>
      <c r="C119" s="23"/>
    </row>
    <row r="120" spans="1:3" ht="12.75" customHeight="1" x14ac:dyDescent="0.35">
      <c r="A120" s="23"/>
      <c r="B120" s="23"/>
      <c r="C120" s="23"/>
    </row>
    <row r="121" spans="1:3" ht="12.75" customHeight="1" x14ac:dyDescent="0.35">
      <c r="A121" s="25"/>
      <c r="B121" s="25"/>
      <c r="C121" s="23"/>
    </row>
    <row r="122" spans="1:3" ht="12.75" customHeight="1" x14ac:dyDescent="0.35">
      <c r="A122" s="25"/>
      <c r="B122" s="25"/>
      <c r="C122" s="23"/>
    </row>
    <row r="123" spans="1:3" ht="12.75" customHeight="1" x14ac:dyDescent="0.35">
      <c r="A123" s="32"/>
      <c r="B123" s="32"/>
      <c r="C123" s="32"/>
    </row>
    <row r="124" spans="1:3" ht="12.75" customHeight="1" x14ac:dyDescent="0.35">
      <c r="A124" s="23"/>
      <c r="B124" s="23"/>
      <c r="C124" s="32"/>
    </row>
    <row r="125" spans="1:3" ht="12.75" customHeight="1" x14ac:dyDescent="0.35">
      <c r="A125" s="23"/>
      <c r="B125" s="23"/>
      <c r="C125" s="23"/>
    </row>
    <row r="126" spans="1:3" ht="12.75" customHeight="1" x14ac:dyDescent="0.35">
      <c r="A126" s="23"/>
      <c r="B126" s="23"/>
      <c r="C126" s="23"/>
    </row>
    <row r="127" spans="1:3" ht="12.75" customHeight="1" x14ac:dyDescent="0.35">
      <c r="A127" s="23"/>
      <c r="B127" s="23"/>
      <c r="C127" s="23"/>
    </row>
    <row r="128" spans="1:3" ht="12.75" customHeight="1" x14ac:dyDescent="0.35">
      <c r="A128" s="25"/>
      <c r="B128" s="25"/>
      <c r="C128" s="23"/>
    </row>
    <row r="129" spans="1:3" ht="12.75" customHeight="1" x14ac:dyDescent="0.35">
      <c r="A129" s="25"/>
      <c r="B129" s="25"/>
      <c r="C129" s="23"/>
    </row>
    <row r="130" spans="1:3" ht="12.75" customHeight="1" x14ac:dyDescent="0.35">
      <c r="A130" s="23"/>
      <c r="B130" s="23"/>
      <c r="C130" s="23"/>
    </row>
    <row r="131" spans="1:3" ht="12.75" customHeight="1" x14ac:dyDescent="0.35">
      <c r="A131" s="23"/>
      <c r="B131" s="23"/>
      <c r="C131" s="23"/>
    </row>
    <row r="132" spans="1:3" ht="12.75" customHeight="1" x14ac:dyDescent="0.35">
      <c r="A132" s="24"/>
      <c r="B132" s="24"/>
      <c r="C132" s="23"/>
    </row>
    <row r="133" spans="1:3" ht="12.75" customHeight="1" x14ac:dyDescent="0.35">
      <c r="A133" s="23"/>
      <c r="B133" s="23"/>
      <c r="C133" s="23"/>
    </row>
    <row r="134" spans="1:3" ht="12.75" customHeight="1" x14ac:dyDescent="0.35">
      <c r="A134" s="23"/>
      <c r="B134" s="23"/>
      <c r="C134" s="23"/>
    </row>
    <row r="135" spans="1:3" ht="12.75" customHeight="1" x14ac:dyDescent="0.35">
      <c r="A135" s="23"/>
      <c r="B135" s="23"/>
      <c r="C135" s="23"/>
    </row>
    <row r="136" spans="1:3" ht="12.75" customHeight="1" x14ac:dyDescent="0.35">
      <c r="A136" s="23"/>
      <c r="B136" s="23"/>
      <c r="C136" s="23"/>
    </row>
    <row r="137" spans="1:3" ht="12.75" customHeight="1" x14ac:dyDescent="0.35">
      <c r="A137" s="23"/>
      <c r="B137" s="23"/>
      <c r="C137" s="23"/>
    </row>
    <row r="138" spans="1:3" ht="12.75" customHeight="1" x14ac:dyDescent="0.35">
      <c r="A138" s="23"/>
      <c r="B138" s="23"/>
      <c r="C138" s="23"/>
    </row>
    <row r="139" spans="1:3" ht="12.75" customHeight="1" x14ac:dyDescent="0.35">
      <c r="A139" s="25"/>
      <c r="B139" s="25"/>
      <c r="C139" s="23"/>
    </row>
    <row r="140" spans="1:3" ht="12.75" customHeight="1" x14ac:dyDescent="0.35">
      <c r="A140" s="23"/>
      <c r="B140" s="23"/>
      <c r="C140" s="23"/>
    </row>
    <row r="141" spans="1:3" ht="12.75" customHeight="1" x14ac:dyDescent="0.35">
      <c r="A141" s="23"/>
      <c r="B141" s="23"/>
      <c r="C141" s="23"/>
    </row>
    <row r="142" spans="1:3" ht="12.75" customHeight="1" x14ac:dyDescent="0.35">
      <c r="A142" s="23"/>
      <c r="B142" s="23"/>
      <c r="C142" s="23"/>
    </row>
    <row r="143" spans="1:3" ht="12.75" customHeight="1" x14ac:dyDescent="0.35">
      <c r="A143" s="23"/>
      <c r="B143" s="23"/>
      <c r="C143" s="23"/>
    </row>
    <row r="144" spans="1:3" ht="12.75" customHeight="1" x14ac:dyDescent="0.35">
      <c r="A144" s="24"/>
      <c r="B144" s="24"/>
      <c r="C144" s="23"/>
    </row>
    <row r="145" spans="1:3" ht="12.75" customHeight="1" x14ac:dyDescent="0.35">
      <c r="A145" s="24"/>
      <c r="B145" s="24"/>
      <c r="C145" s="23"/>
    </row>
    <row r="146" spans="1:3" ht="12.75" customHeight="1" x14ac:dyDescent="0.35">
      <c r="A146" s="24"/>
      <c r="B146" s="24"/>
      <c r="C146" s="23"/>
    </row>
    <row r="147" spans="1:3" ht="12.75" customHeight="1" x14ac:dyDescent="0.35">
      <c r="A147" s="24"/>
      <c r="B147" s="24"/>
      <c r="C147" s="23"/>
    </row>
    <row r="148" spans="1:3" ht="12.75" customHeight="1" x14ac:dyDescent="0.35">
      <c r="A148" s="23"/>
      <c r="B148" s="23"/>
      <c r="C148" s="23"/>
    </row>
    <row r="149" spans="1:3" ht="12.75" customHeight="1" x14ac:dyDescent="0.35">
      <c r="A149" s="23"/>
      <c r="B149" s="23"/>
      <c r="C149" s="23"/>
    </row>
    <row r="150" spans="1:3" ht="12.75" customHeight="1" x14ac:dyDescent="0.35">
      <c r="A150" s="23"/>
      <c r="B150" s="23"/>
      <c r="C150" s="23"/>
    </row>
    <row r="151" spans="1:3" ht="12.75" customHeight="1" x14ac:dyDescent="0.35">
      <c r="A151" s="23"/>
      <c r="B151" s="23"/>
      <c r="C151" s="23"/>
    </row>
    <row r="152" spans="1:3" ht="12.75" customHeight="1" x14ac:dyDescent="0.35">
      <c r="A152" s="23"/>
      <c r="B152" s="23"/>
      <c r="C152" s="23"/>
    </row>
    <row r="153" spans="1:3" ht="12.75" customHeight="1" x14ac:dyDescent="0.35">
      <c r="A153" s="23"/>
      <c r="B153" s="23"/>
      <c r="C153" s="23"/>
    </row>
    <row r="154" spans="1:3" ht="12.75" customHeight="1" x14ac:dyDescent="0.35">
      <c r="A154" s="23"/>
      <c r="B154" s="23"/>
      <c r="C154" s="23"/>
    </row>
    <row r="155" spans="1:3" ht="12.75" customHeight="1" x14ac:dyDescent="0.35">
      <c r="A155" s="23"/>
      <c r="B155" s="23"/>
      <c r="C155" s="24"/>
    </row>
    <row r="156" spans="1:3" ht="12.75" customHeight="1" x14ac:dyDescent="0.35">
      <c r="A156" s="23"/>
      <c r="B156" s="23"/>
      <c r="C156" s="23"/>
    </row>
    <row r="157" spans="1:3" ht="12.75" customHeight="1" x14ac:dyDescent="0.35">
      <c r="A157" s="23"/>
      <c r="B157" s="23"/>
      <c r="C157" s="23"/>
    </row>
    <row r="158" spans="1:3" ht="12.75" customHeight="1" x14ac:dyDescent="0.35">
      <c r="A158" s="23"/>
      <c r="B158" s="23"/>
      <c r="C158" s="23"/>
    </row>
    <row r="159" spans="1:3" ht="12.75" customHeight="1" x14ac:dyDescent="0.35">
      <c r="A159" s="23"/>
      <c r="B159" s="23"/>
      <c r="C159" s="23"/>
    </row>
    <row r="160" spans="1:3" ht="12.75" customHeight="1" x14ac:dyDescent="0.35">
      <c r="A160" s="23"/>
      <c r="B160" s="23"/>
      <c r="C160" s="23"/>
    </row>
    <row r="161" spans="1:3" ht="12.75" customHeight="1" x14ac:dyDescent="0.35">
      <c r="A161" s="23"/>
      <c r="B161" s="23"/>
      <c r="C161" s="23"/>
    </row>
    <row r="162" spans="1:3" ht="12.75" customHeight="1" x14ac:dyDescent="0.35">
      <c r="A162" s="23"/>
      <c r="B162" s="23"/>
      <c r="C162" s="23"/>
    </row>
    <row r="163" spans="1:3" ht="12.75" customHeight="1" x14ac:dyDescent="0.35">
      <c r="A163" s="23"/>
      <c r="B163" s="23"/>
      <c r="C163" s="23"/>
    </row>
    <row r="164" spans="1:3" ht="12.75" customHeight="1" x14ac:dyDescent="0.35">
      <c r="A164" s="23"/>
      <c r="B164" s="23"/>
      <c r="C164" s="23"/>
    </row>
    <row r="165" spans="1:3" ht="12.75" customHeight="1" x14ac:dyDescent="0.35">
      <c r="A165" s="23"/>
      <c r="B165" s="23"/>
      <c r="C165" s="23"/>
    </row>
    <row r="166" spans="1:3" ht="12.75" customHeight="1" x14ac:dyDescent="0.35">
      <c r="A166" s="23"/>
      <c r="B166" s="23"/>
      <c r="C166" s="23"/>
    </row>
    <row r="167" spans="1:3" ht="12.75" customHeight="1" x14ac:dyDescent="0.35">
      <c r="A167" s="23"/>
      <c r="B167" s="23"/>
      <c r="C167" s="23"/>
    </row>
    <row r="168" spans="1:3" ht="12.75" customHeight="1" x14ac:dyDescent="0.35">
      <c r="A168" s="23"/>
      <c r="B168" s="23"/>
      <c r="C168" s="23"/>
    </row>
    <row r="169" spans="1:3" ht="12.75" customHeight="1" x14ac:dyDescent="0.35">
      <c r="A169" s="23"/>
      <c r="B169" s="23"/>
      <c r="C169" s="23"/>
    </row>
    <row r="170" spans="1:3" ht="12.75" customHeight="1" x14ac:dyDescent="0.35">
      <c r="A170" s="23"/>
      <c r="B170" s="23"/>
      <c r="C170" s="23"/>
    </row>
    <row r="171" spans="1:3" ht="12.75" customHeight="1" x14ac:dyDescent="0.35">
      <c r="A171" s="23"/>
      <c r="B171" s="23"/>
      <c r="C171" s="23"/>
    </row>
    <row r="172" spans="1:3" ht="12.75" customHeight="1" x14ac:dyDescent="0.35">
      <c r="A172" s="23"/>
      <c r="B172" s="23"/>
      <c r="C172" s="23"/>
    </row>
    <row r="173" spans="1:3" ht="12.75" customHeight="1" x14ac:dyDescent="0.35">
      <c r="A173" s="23"/>
      <c r="B173" s="23"/>
    </row>
    <row r="174" spans="1:3" ht="12.75" customHeight="1" x14ac:dyDescent="0.35">
      <c r="A174" s="23"/>
      <c r="B174" s="23"/>
    </row>
    <row r="175" spans="1:3" ht="12.75" customHeight="1" x14ac:dyDescent="0.35">
      <c r="A175" s="23"/>
      <c r="B175" s="23"/>
    </row>
    <row r="176" spans="1:3" ht="12.75" customHeight="1" x14ac:dyDescent="0.35">
      <c r="A176" s="23"/>
      <c r="B176" s="23"/>
    </row>
    <row r="177" spans="1:2" ht="12.75" customHeight="1" x14ac:dyDescent="0.35">
      <c r="A177" s="23"/>
      <c r="B177" s="23"/>
    </row>
    <row r="178" spans="1:2" ht="12.75" customHeight="1" x14ac:dyDescent="0.35">
      <c r="A178" s="29"/>
      <c r="B178" s="29"/>
    </row>
    <row r="179" spans="1:2" ht="12.75" customHeight="1" x14ac:dyDescent="0.35">
      <c r="A179" s="29"/>
      <c r="B179" s="29"/>
    </row>
    <row r="180" spans="1:2" ht="12.75" customHeight="1" x14ac:dyDescent="0.35">
      <c r="A180" s="34"/>
      <c r="B180" s="34"/>
    </row>
    <row r="181" spans="1:2" ht="12.75" customHeight="1" x14ac:dyDescent="0.35">
      <c r="A181" s="23"/>
      <c r="B181" s="23"/>
    </row>
    <row r="182" spans="1:2" ht="12.75" customHeight="1" x14ac:dyDescent="0.35">
      <c r="A182" s="23"/>
      <c r="B182" s="23"/>
    </row>
    <row r="183" spans="1:2" ht="12.75" customHeight="1" x14ac:dyDescent="0.35">
      <c r="A183" s="23"/>
      <c r="B183" s="23"/>
    </row>
    <row r="184" spans="1:2" ht="12.75" customHeight="1" x14ac:dyDescent="0.35">
      <c r="A184" s="23"/>
      <c r="B184" s="23"/>
    </row>
    <row r="185" spans="1:2" ht="12.75" customHeight="1" x14ac:dyDescent="0.35">
      <c r="A185" s="34"/>
      <c r="B185" s="34"/>
    </row>
    <row r="186" spans="1:2" ht="12.75" customHeight="1" x14ac:dyDescent="0.35">
      <c r="A186" s="23"/>
      <c r="B186" s="23"/>
    </row>
    <row r="187" spans="1:2" ht="12.75" customHeight="1" x14ac:dyDescent="0.35">
      <c r="A187" s="23"/>
      <c r="B187" s="23"/>
    </row>
    <row r="188" spans="1:2" ht="12.75" customHeight="1" x14ac:dyDescent="0.35">
      <c r="A188" s="23"/>
      <c r="B188" s="23"/>
    </row>
    <row r="189" spans="1:2" ht="12.75" customHeight="1" x14ac:dyDescent="0.35">
      <c r="A189" s="23"/>
      <c r="B189" s="23"/>
    </row>
    <row r="190" spans="1:2" ht="12.75" customHeight="1" x14ac:dyDescent="0.35">
      <c r="A190" s="23"/>
      <c r="B190" s="23"/>
    </row>
    <row r="191" spans="1:2" ht="12.75" customHeight="1" x14ac:dyDescent="0.35">
      <c r="A191" s="23"/>
      <c r="B191" s="23"/>
    </row>
    <row r="192" spans="1:2" ht="12.75" customHeight="1" x14ac:dyDescent="0.35">
      <c r="A192" s="34"/>
      <c r="B192" s="34"/>
    </row>
    <row r="193" spans="1:2" ht="12.75" customHeight="1" x14ac:dyDescent="0.35">
      <c r="A193" s="23"/>
      <c r="B193" s="23"/>
    </row>
    <row r="194" spans="1:2" ht="12.75" customHeight="1" x14ac:dyDescent="0.35">
      <c r="A194" s="23"/>
      <c r="B194" s="23"/>
    </row>
    <row r="195" spans="1:2" ht="12.75" customHeight="1" x14ac:dyDescent="0.35">
      <c r="A195" s="23"/>
      <c r="B195" s="23"/>
    </row>
    <row r="196" spans="1:2" ht="12.75" customHeight="1" x14ac:dyDescent="0.35">
      <c r="A196" s="23"/>
      <c r="B196" s="23"/>
    </row>
    <row r="197" spans="1:2" ht="12.75" customHeight="1" x14ac:dyDescent="0.35">
      <c r="A197" s="23"/>
      <c r="B197" s="23"/>
    </row>
    <row r="198" spans="1:2" ht="12.75" customHeight="1" x14ac:dyDescent="0.35">
      <c r="A198" s="23"/>
      <c r="B198" s="23"/>
    </row>
    <row r="199" spans="1:2" ht="12.75" customHeight="1" x14ac:dyDescent="0.35">
      <c r="A199" s="23"/>
      <c r="B199" s="23"/>
    </row>
    <row r="200" spans="1:2" ht="12.75" customHeight="1" x14ac:dyDescent="0.35">
      <c r="A200" s="23"/>
      <c r="B200" s="23"/>
    </row>
    <row r="201" spans="1:2" ht="12.75" customHeight="1" x14ac:dyDescent="0.35">
      <c r="A201" s="23"/>
      <c r="B201" s="23"/>
    </row>
    <row r="202" spans="1:2" ht="12.75" customHeight="1" x14ac:dyDescent="0.35">
      <c r="A202" s="23"/>
      <c r="B202" s="23"/>
    </row>
    <row r="203" spans="1:2" ht="12.75" customHeight="1" x14ac:dyDescent="0.35">
      <c r="A203" s="23"/>
      <c r="B203" s="23"/>
    </row>
    <row r="204" spans="1:2" ht="12.75" customHeight="1" x14ac:dyDescent="0.35">
      <c r="A204" s="34"/>
      <c r="B204" s="34"/>
    </row>
    <row r="205" spans="1:2" ht="12.75" customHeight="1" x14ac:dyDescent="0.35">
      <c r="A205" s="34"/>
      <c r="B205" s="34"/>
    </row>
    <row r="206" spans="1:2" ht="12.75" customHeight="1" x14ac:dyDescent="0.35">
      <c r="A206" s="34"/>
      <c r="B206" s="34"/>
    </row>
    <row r="207" spans="1:2" ht="12.75" customHeight="1" x14ac:dyDescent="0.35">
      <c r="A207" s="23"/>
      <c r="B207" s="23"/>
    </row>
    <row r="208" spans="1:2" ht="12.75" customHeight="1" x14ac:dyDescent="0.35">
      <c r="A208" s="23"/>
      <c r="B208" s="23"/>
    </row>
    <row r="209" spans="1:2" ht="12.75" customHeight="1" x14ac:dyDescent="0.35">
      <c r="A209" s="23"/>
      <c r="B209" s="23"/>
    </row>
    <row r="210" spans="1:2" ht="12.75" customHeight="1" x14ac:dyDescent="0.35">
      <c r="A210" s="23"/>
      <c r="B210" s="23"/>
    </row>
    <row r="211" spans="1:2" ht="12.75" customHeight="1" x14ac:dyDescent="0.35">
      <c r="A211" s="34"/>
      <c r="B211" s="34"/>
    </row>
    <row r="212" spans="1:2" ht="12.75" customHeight="1" x14ac:dyDescent="0.35">
      <c r="A212" s="23"/>
      <c r="B212" s="23"/>
    </row>
    <row r="213" spans="1:2" ht="12.75" customHeight="1" x14ac:dyDescent="0.35">
      <c r="A213" s="23"/>
      <c r="B213" s="23"/>
    </row>
    <row r="214" spans="1:2" ht="12.75" customHeight="1" x14ac:dyDescent="0.35">
      <c r="A214" s="23"/>
      <c r="B214" s="23"/>
    </row>
    <row r="215" spans="1:2" ht="12.75" customHeight="1" x14ac:dyDescent="0.35">
      <c r="A215" s="23"/>
      <c r="B215" s="23"/>
    </row>
    <row r="216" spans="1:2" ht="12.75" customHeight="1" x14ac:dyDescent="0.35">
      <c r="A216" s="34"/>
      <c r="B216" s="34"/>
    </row>
    <row r="217" spans="1:2" ht="12.75" customHeight="1" x14ac:dyDescent="0.35">
      <c r="A217" s="23"/>
      <c r="B217" s="23"/>
    </row>
    <row r="218" spans="1:2" ht="12.75" customHeight="1" x14ac:dyDescent="0.35">
      <c r="A218" s="23"/>
      <c r="B218" s="23"/>
    </row>
    <row r="219" spans="1:2" ht="12.75" customHeight="1" x14ac:dyDescent="0.35">
      <c r="A219" s="23"/>
      <c r="B219" s="23"/>
    </row>
    <row r="220" spans="1:2" ht="12.75" customHeight="1" x14ac:dyDescent="0.35">
      <c r="A220" s="23"/>
      <c r="B220" s="23"/>
    </row>
    <row r="221" spans="1:2" ht="12.75" customHeight="1" x14ac:dyDescent="0.35">
      <c r="A221" s="23"/>
      <c r="B221" s="23"/>
    </row>
  </sheetData>
  <sheetProtection insertRows="0" selectLockedCells="1"/>
  <mergeCells count="4">
    <mergeCell ref="C37:C45"/>
    <mergeCell ref="C4:C12"/>
    <mergeCell ref="C15:C23"/>
    <mergeCell ref="C26:C34"/>
  </mergeCells>
  <pageMargins left="0.7" right="0.7" top="0.75" bottom="0.75" header="0.3" footer="0.3"/>
  <pageSetup scale="89" firstPageNumber="5" fitToHeight="0" orientation="portrait" r:id="rId1"/>
  <headerFooter>
    <oddFooter>&amp;L2020 WSHFC Rehab Addendum&amp;R&amp;A, &amp;P</oddFooter>
  </headerFooter>
  <rowBreaks count="1" manualBreakCount="1">
    <brk id="35"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34</vt:i4>
      </vt:variant>
    </vt:vector>
  </HeadingPairs>
  <TitlesOfParts>
    <vt:vector size="44" baseType="lpstr">
      <vt:lpstr>ScoringLists</vt:lpstr>
      <vt:lpstr>Property Conditions Summary</vt:lpstr>
      <vt:lpstr>Priority Key</vt:lpstr>
      <vt:lpstr>Rehab-4% Alt 6C</vt:lpstr>
      <vt:lpstr>Rehab-4% Alt 6D</vt:lpstr>
      <vt:lpstr>Rehab-4%Alt 7A</vt:lpstr>
      <vt:lpstr>Rehab-4% Alt Rents</vt:lpstr>
      <vt:lpstr>Rehab-4% Alt Pro Forma</vt:lpstr>
      <vt:lpstr>Rehab-4% Alt Summary</vt:lpstr>
      <vt:lpstr>Reserve History</vt:lpstr>
      <vt:lpstr>credit_limits</vt:lpstr>
      <vt:lpstr>DevFees</vt:lpstr>
      <vt:lpstr>eligible_tribes</vt:lpstr>
      <vt:lpstr>federal_funding_sources</vt:lpstr>
      <vt:lpstr>higher_income</vt:lpstr>
      <vt:lpstr>Historic</vt:lpstr>
      <vt:lpstr>Homeless75</vt:lpstr>
      <vt:lpstr>in_within</vt:lpstr>
      <vt:lpstr>Inc_Higher</vt:lpstr>
      <vt:lpstr>Inc_Lower</vt:lpstr>
      <vt:lpstr>Inc_percent</vt:lpstr>
      <vt:lpstr>job_centers</vt:lpstr>
      <vt:lpstr>KC_HTF</vt:lpstr>
      <vt:lpstr>KC_only</vt:lpstr>
      <vt:lpstr>KC_OppArea</vt:lpstr>
      <vt:lpstr>local_funding_counties</vt:lpstr>
      <vt:lpstr>local_funding_sources</vt:lpstr>
      <vt:lpstr>local_funding_types</vt:lpstr>
      <vt:lpstr>location_eff</vt:lpstr>
      <vt:lpstr>lower_income</vt:lpstr>
      <vt:lpstr>NPSponsor</vt:lpstr>
      <vt:lpstr>PBRA_units</vt:lpstr>
      <vt:lpstr>'Priority Key'!Print_Area</vt:lpstr>
      <vt:lpstr>'Property Conditions Summary'!Print_Area</vt:lpstr>
      <vt:lpstr>'Rehab-4% Alt 6C'!Print_Area</vt:lpstr>
      <vt:lpstr>'Rehab-4% Alt Pro Forma'!Print_Area</vt:lpstr>
      <vt:lpstr>'Rehab-4% Alt Rents'!Print_Area</vt:lpstr>
      <vt:lpstr>'Rehab-4% Alt Summary'!Print_Area</vt:lpstr>
      <vt:lpstr>'Rehab-4%Alt 7A'!Print_Area</vt:lpstr>
      <vt:lpstr>'Reserve History'!Print_Area</vt:lpstr>
      <vt:lpstr>SpecNeeds20</vt:lpstr>
      <vt:lpstr>TDC_limit</vt:lpstr>
      <vt:lpstr>TDC_limt</vt:lpstr>
      <vt:lpstr>Years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B. Price</dc:creator>
  <cp:lastModifiedBy>Tanya Scratchley</cp:lastModifiedBy>
  <cp:lastPrinted>2016-10-11T14:18:03Z</cp:lastPrinted>
  <dcterms:created xsi:type="dcterms:W3CDTF">2009-05-18T15:05:09Z</dcterms:created>
  <dcterms:modified xsi:type="dcterms:W3CDTF">2022-07-18T21:56:12Z</dcterms:modified>
</cp:coreProperties>
</file>