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80" yWindow="90" windowWidth="15255" windowHeight="8925" tabRatio="850"/>
  </bookViews>
  <sheets>
    <sheet name="LIHTC Info" sheetId="3" r:id="rId1"/>
    <sheet name="LIHTC Scoring" sheetId="9" r:id="rId2"/>
    <sheet name="ScoringLists" sheetId="10" state="hidden" r:id="rId3"/>
    <sheet name="TDC Limit" sheetId="5" r:id="rId4"/>
    <sheet name="LIHTC Rents" sheetId="19" r:id="rId5"/>
    <sheet name="LIHTC Pro Forma" sheetId="21" r:id="rId6"/>
    <sheet name="Applicable Fraction" sheetId="8" r:id="rId7"/>
    <sheet name="Acquisition Credit" sheetId="11" r:id="rId8"/>
    <sheet name="Historic TCs" sheetId="13" r:id="rId9"/>
    <sheet name="Admin Requirements" sheetId="6" r:id="rId10"/>
    <sheet name="Signature Page" sheetId="7" r:id="rId11"/>
  </sheets>
  <externalReferences>
    <externalReference r:id="rId12"/>
  </externalReferences>
  <definedNames>
    <definedName name="credit_limits">ScoringLists!$B$190:$B$190</definedName>
    <definedName name="DevFees">ScoringLists!$B$192:$B$197</definedName>
    <definedName name="eligible_tribes">ScoringLists!$B$210:$B$223</definedName>
    <definedName name="federal_funding_sources">ScoringLists!$B$174:$B$180</definedName>
    <definedName name="FunderType">[1]Under_the_Hood!$C$15:$C$17</definedName>
    <definedName name="FundingType">[1]Under_the_Hood!$C$9:$C$11</definedName>
    <definedName name="higher_income">ScoringLists!$B$2:$B$19</definedName>
    <definedName name="Historic">ScoringLists!$B$206:$B$208</definedName>
    <definedName name="Homeless75">ScoringLists!$B$126:$B$128</definedName>
    <definedName name="in_within">ScoringLists!$B$238:$B$241</definedName>
    <definedName name="Inc_Higher">ScoringLists!$B$22:$B$42</definedName>
    <definedName name="Inc_Lower">ScoringLists!$B$69:$B$89</definedName>
    <definedName name="Inc_percent">ScoringLists!$B$91:$B$100</definedName>
    <definedName name="job_centers">ScoringLists!$B$244:$B$295</definedName>
    <definedName name="KC_HTF">ScoringLists!$B$182:$B$184</definedName>
    <definedName name="KC_only">ScoringLists!$B$230:$B$232</definedName>
    <definedName name="KC_OppArea">ScoringLists!$B$234:$B$236</definedName>
    <definedName name="local_funding_counties">ScoringLists!$B$143:$B$150</definedName>
    <definedName name="local_funding_sources">ScoringLists!$B$152:$B$164</definedName>
    <definedName name="local_funding_types">ScoringLists!$B$166:$B$172</definedName>
    <definedName name="location_eff">ScoringLists!$B$225:$B$228</definedName>
    <definedName name="lower_income">ScoringLists!$B$44:$B$67</definedName>
    <definedName name="NPSponsor">ScoringLists!$B$297:$B$300</definedName>
    <definedName name="PBRA_units">ScoringLists!$B$186:$B$189</definedName>
    <definedName name="_xlnm.Print_Area" localSheetId="7">'Acquisition Credit'!$A$1:$I$38</definedName>
    <definedName name="_xlnm.Print_Area" localSheetId="9">'Admin Requirements'!$A$1:$J$41</definedName>
    <definedName name="_xlnm.Print_Area" localSheetId="6">'Applicable Fraction'!$A$1:$L$20</definedName>
    <definedName name="_xlnm.Print_Area" localSheetId="5">'LIHTC Pro Forma'!$A$1:$O$140</definedName>
    <definedName name="_xlnm.Print_Area" localSheetId="4">'LIHTC Rents'!$A$1:$L$18</definedName>
    <definedName name="_xlnm.Print_Area" localSheetId="1">'LIHTC Scoring'!$A$1:$M$242</definedName>
    <definedName name="_xlnm.Print_Area" localSheetId="3">'TDC Limit'!$A$1:$N$50</definedName>
    <definedName name="SpecNeeds20">ScoringLists!$B$133:$B$141</definedName>
    <definedName name="TDC_limit">ScoringLists!$B$303:$B$304</definedName>
    <definedName name="TDC_limt">ScoringLists!$B$303:$B$304</definedName>
    <definedName name="Years">ScoringLists!$B$102:$B$124</definedName>
    <definedName name="Z_1B6CD137_2613_4D41_AC2A_F2F894E3C087_.wvu.PrintArea" localSheetId="4" hidden="1">'LIHTC Rents'!$A$1:$M$19</definedName>
  </definedNames>
  <calcPr calcId="152511"/>
</workbook>
</file>

<file path=xl/calcChain.xml><?xml version="1.0" encoding="utf-8"?>
<calcChain xmlns="http://schemas.openxmlformats.org/spreadsheetml/2006/main">
  <c r="I222" i="9" l="1"/>
  <c r="M232" i="9" l="1"/>
  <c r="M28" i="5" l="1"/>
  <c r="G18" i="5"/>
  <c r="M18" i="5" l="1"/>
  <c r="L18" i="5"/>
  <c r="I18" i="5"/>
  <c r="H18" i="5"/>
  <c r="K229" i="9" l="1"/>
  <c r="K238" i="9"/>
  <c r="C82" i="21" l="1"/>
  <c r="C81" i="21"/>
  <c r="N136" i="21" l="1"/>
  <c r="M136" i="21"/>
  <c r="L136" i="21"/>
  <c r="K136" i="21"/>
  <c r="J136" i="21"/>
  <c r="I136" i="21"/>
  <c r="H136" i="21"/>
  <c r="G136" i="21"/>
  <c r="H71" i="21"/>
  <c r="N71" i="21"/>
  <c r="M71" i="21"/>
  <c r="L71" i="21"/>
  <c r="K71" i="21"/>
  <c r="J71" i="21"/>
  <c r="I71" i="21"/>
  <c r="B22" i="3" l="1"/>
  <c r="K77" i="9"/>
  <c r="G20" i="5"/>
  <c r="I20" i="5"/>
  <c r="L20" i="5"/>
  <c r="M20" i="5"/>
  <c r="H20" i="5"/>
  <c r="H45" i="21"/>
  <c r="G125" i="21"/>
  <c r="M115" i="21"/>
  <c r="G115" i="21"/>
  <c r="N125" i="21"/>
  <c r="M125" i="21"/>
  <c r="L125" i="21"/>
  <c r="K125" i="21"/>
  <c r="J125" i="21"/>
  <c r="I125" i="21"/>
  <c r="H125" i="21"/>
  <c r="N115" i="21"/>
  <c r="L115" i="21"/>
  <c r="K115" i="21"/>
  <c r="J115" i="21"/>
  <c r="I115" i="21"/>
  <c r="H115" i="21"/>
  <c r="H59" i="21"/>
  <c r="H49" i="21"/>
  <c r="I29" i="21"/>
  <c r="J29" i="21" s="1"/>
  <c r="K29" i="21" s="1"/>
  <c r="L29" i="21" s="1"/>
  <c r="M29" i="21" s="1"/>
  <c r="N29" i="21" s="1"/>
  <c r="G95" i="21" s="1"/>
  <c r="H95" i="21" s="1"/>
  <c r="I95" i="21" s="1"/>
  <c r="J95" i="21" s="1"/>
  <c r="K95" i="21" s="1"/>
  <c r="L95" i="21" s="1"/>
  <c r="M95" i="21" s="1"/>
  <c r="N95" i="21" s="1"/>
  <c r="I25" i="21"/>
  <c r="J25" i="21" s="1"/>
  <c r="K25" i="21" s="1"/>
  <c r="L25" i="21" s="1"/>
  <c r="M25" i="21" s="1"/>
  <c r="N25" i="21" s="1"/>
  <c r="G91" i="21" s="1"/>
  <c r="H91" i="21" s="1"/>
  <c r="I91" i="21" s="1"/>
  <c r="J91" i="21" s="1"/>
  <c r="K91" i="21" s="1"/>
  <c r="L91" i="21" s="1"/>
  <c r="M91" i="21" s="1"/>
  <c r="N91" i="21" s="1"/>
  <c r="I26" i="21"/>
  <c r="J26" i="21" s="1"/>
  <c r="K26" i="21" s="1"/>
  <c r="L26" i="21" s="1"/>
  <c r="M26" i="21" s="1"/>
  <c r="N26" i="21" s="1"/>
  <c r="G92" i="21" s="1"/>
  <c r="H92" i="21" s="1"/>
  <c r="I92" i="21" s="1"/>
  <c r="J92" i="21" s="1"/>
  <c r="K92" i="21" s="1"/>
  <c r="L92" i="21" s="1"/>
  <c r="M92" i="21" s="1"/>
  <c r="N92" i="21" s="1"/>
  <c r="I27" i="21"/>
  <c r="J27" i="21" s="1"/>
  <c r="K27" i="21" s="1"/>
  <c r="I28" i="21"/>
  <c r="J28" i="21" s="1"/>
  <c r="K28" i="21" s="1"/>
  <c r="L28" i="21" s="1"/>
  <c r="M28" i="21" s="1"/>
  <c r="N28" i="21" s="1"/>
  <c r="G94" i="21" s="1"/>
  <c r="H94" i="21" s="1"/>
  <c r="I94" i="21" s="1"/>
  <c r="J94" i="21" s="1"/>
  <c r="K94" i="21" s="1"/>
  <c r="L94" i="21" s="1"/>
  <c r="M94" i="21" s="1"/>
  <c r="N94" i="21" s="1"/>
  <c r="I30" i="21"/>
  <c r="J30" i="21" s="1"/>
  <c r="K30" i="21" s="1"/>
  <c r="L30" i="21" s="1"/>
  <c r="M30" i="21" s="1"/>
  <c r="N30" i="21" s="1"/>
  <c r="G96" i="21" s="1"/>
  <c r="H96" i="21" s="1"/>
  <c r="I96" i="21" s="1"/>
  <c r="J96" i="21" s="1"/>
  <c r="K96" i="21" s="1"/>
  <c r="L96" i="21" s="1"/>
  <c r="M96" i="21" s="1"/>
  <c r="N96" i="21" s="1"/>
  <c r="I31" i="21"/>
  <c r="J31" i="21" s="1"/>
  <c r="K31" i="21" s="1"/>
  <c r="L31" i="21" s="1"/>
  <c r="M31" i="21" s="1"/>
  <c r="N31" i="21" s="1"/>
  <c r="I32" i="21"/>
  <c r="J32" i="21" s="1"/>
  <c r="K32" i="21" s="1"/>
  <c r="L32" i="21" s="1"/>
  <c r="M32" i="21" s="1"/>
  <c r="N32" i="21" s="1"/>
  <c r="G98" i="21" s="1"/>
  <c r="H98" i="21" s="1"/>
  <c r="I98" i="21" s="1"/>
  <c r="J98" i="21" s="1"/>
  <c r="K98" i="21" s="1"/>
  <c r="L98" i="21" s="1"/>
  <c r="M98" i="21" s="1"/>
  <c r="N98" i="21" s="1"/>
  <c r="I33" i="21"/>
  <c r="J33" i="21" s="1"/>
  <c r="K33" i="21" s="1"/>
  <c r="L33" i="21" s="1"/>
  <c r="M33" i="21" s="1"/>
  <c r="N33" i="21" s="1"/>
  <c r="G99" i="21" s="1"/>
  <c r="H99" i="21" s="1"/>
  <c r="I99" i="21" s="1"/>
  <c r="J99" i="21" s="1"/>
  <c r="K99" i="21" s="1"/>
  <c r="L99" i="21" s="1"/>
  <c r="M99" i="21" s="1"/>
  <c r="N99" i="21" s="1"/>
  <c r="I34" i="21"/>
  <c r="J34" i="21" s="1"/>
  <c r="K34" i="21" s="1"/>
  <c r="L34" i="21" s="1"/>
  <c r="M34" i="21" s="1"/>
  <c r="N34" i="21" s="1"/>
  <c r="G100" i="21" s="1"/>
  <c r="H100" i="21" s="1"/>
  <c r="I100" i="21" s="1"/>
  <c r="J100" i="21" s="1"/>
  <c r="K100" i="21" s="1"/>
  <c r="L100" i="21" s="1"/>
  <c r="M100" i="21" s="1"/>
  <c r="N100" i="21" s="1"/>
  <c r="I35" i="21"/>
  <c r="J35" i="21" s="1"/>
  <c r="K35" i="21" s="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s="1"/>
  <c r="K102" i="21" s="1"/>
  <c r="L102" i="21" s="1"/>
  <c r="M102" i="21" s="1"/>
  <c r="N102" i="21" s="1"/>
  <c r="I37" i="21"/>
  <c r="J37" i="21" s="1"/>
  <c r="K37" i="21" s="1"/>
  <c r="L37" i="21" s="1"/>
  <c r="M37" i="21" s="1"/>
  <c r="N37" i="21" s="1"/>
  <c r="G103" i="21" s="1"/>
  <c r="H103" i="21" s="1"/>
  <c r="I103" i="21" s="1"/>
  <c r="J103" i="21" s="1"/>
  <c r="K103" i="21" s="1"/>
  <c r="L103" i="21" s="1"/>
  <c r="M103" i="21" s="1"/>
  <c r="N103" i="21" s="1"/>
  <c r="I38" i="21"/>
  <c r="J38" i="21" s="1"/>
  <c r="K38" i="21" s="1"/>
  <c r="L38" i="21" s="1"/>
  <c r="M38" i="21" s="1"/>
  <c r="N38" i="21" s="1"/>
  <c r="G104" i="21" s="1"/>
  <c r="H104" i="21" s="1"/>
  <c r="I104" i="21" s="1"/>
  <c r="J104" i="21" s="1"/>
  <c r="K104" i="21" s="1"/>
  <c r="L104" i="21" s="1"/>
  <c r="M104" i="21" s="1"/>
  <c r="N104" i="21" s="1"/>
  <c r="I39" i="21"/>
  <c r="J39" i="21" s="1"/>
  <c r="K39" i="21" s="1"/>
  <c r="L39" i="21" s="1"/>
  <c r="M39" i="21" s="1"/>
  <c r="N39" i="21" s="1"/>
  <c r="G105" i="21" s="1"/>
  <c r="H105" i="21" s="1"/>
  <c r="I105" i="21" s="1"/>
  <c r="J105" i="21" s="1"/>
  <c r="K105" i="21" s="1"/>
  <c r="L105" i="21" s="1"/>
  <c r="M105" i="21" s="1"/>
  <c r="N105" i="21" s="1"/>
  <c r="I40" i="21"/>
  <c r="J40" i="21" s="1"/>
  <c r="K40" i="21" s="1"/>
  <c r="L40" i="21" s="1"/>
  <c r="M40" i="21" s="1"/>
  <c r="N40" i="21" s="1"/>
  <c r="G106" i="21" s="1"/>
  <c r="H106" i="21" s="1"/>
  <c r="I106" i="21" s="1"/>
  <c r="J106" i="21" s="1"/>
  <c r="K106" i="21" s="1"/>
  <c r="L106" i="21" s="1"/>
  <c r="M106" i="21" s="1"/>
  <c r="N106" i="21" s="1"/>
  <c r="I41" i="21"/>
  <c r="J41" i="21" s="1"/>
  <c r="K41" i="21" s="1"/>
  <c r="L41" i="21" s="1"/>
  <c r="M41" i="21" s="1"/>
  <c r="N41" i="21" s="1"/>
  <c r="G107" i="21" s="1"/>
  <c r="H107" i="21" s="1"/>
  <c r="I107" i="21" s="1"/>
  <c r="J107" i="21" s="1"/>
  <c r="K107" i="21" s="1"/>
  <c r="L107" i="21" s="1"/>
  <c r="M107" i="21" s="1"/>
  <c r="N107" i="21" s="1"/>
  <c r="I42" i="21"/>
  <c r="J42" i="21" s="1"/>
  <c r="K42" i="21" s="1"/>
  <c r="L42" i="21" s="1"/>
  <c r="M42" i="21" s="1"/>
  <c r="N42" i="21" s="1"/>
  <c r="G108" i="21" s="1"/>
  <c r="H108" i="21" s="1"/>
  <c r="I108" i="21" s="1"/>
  <c r="J108" i="21" s="1"/>
  <c r="K108" i="21" s="1"/>
  <c r="L108" i="21" s="1"/>
  <c r="M108" i="21" s="1"/>
  <c r="N108" i="21" s="1"/>
  <c r="I43" i="21"/>
  <c r="J43" i="21" s="1"/>
  <c r="K43" i="21" s="1"/>
  <c r="L43" i="21" s="1"/>
  <c r="M43" i="21" s="1"/>
  <c r="N43" i="21" s="1"/>
  <c r="G109" i="21" s="1"/>
  <c r="H109" i="21" s="1"/>
  <c r="I109" i="21" s="1"/>
  <c r="J109" i="21" s="1"/>
  <c r="K109" i="21" s="1"/>
  <c r="L109" i="21" s="1"/>
  <c r="M109" i="21" s="1"/>
  <c r="N109" i="21" s="1"/>
  <c r="I44" i="21"/>
  <c r="J44" i="21" s="1"/>
  <c r="K44" i="21" s="1"/>
  <c r="L44" i="21" s="1"/>
  <c r="M44" i="21" s="1"/>
  <c r="N44" i="21" s="1"/>
  <c r="G110" i="21" s="1"/>
  <c r="H110" i="21" s="1"/>
  <c r="I110" i="21" s="1"/>
  <c r="J110" i="21" s="1"/>
  <c r="K110" i="21" s="1"/>
  <c r="L110" i="21" s="1"/>
  <c r="M110" i="21" s="1"/>
  <c r="N110" i="21" s="1"/>
  <c r="I24" i="21"/>
  <c r="J24" i="21" s="1"/>
  <c r="K24" i="21" s="1"/>
  <c r="L24" i="21" s="1"/>
  <c r="M24" i="21" s="1"/>
  <c r="N24" i="21" s="1"/>
  <c r="G90" i="21" s="1"/>
  <c r="N59" i="21"/>
  <c r="M59" i="21"/>
  <c r="L59" i="21"/>
  <c r="K59" i="21"/>
  <c r="J59" i="21"/>
  <c r="I59" i="21"/>
  <c r="N49" i="21"/>
  <c r="M49" i="21"/>
  <c r="L49" i="21"/>
  <c r="K49" i="21"/>
  <c r="J49" i="21"/>
  <c r="I49" i="21"/>
  <c r="D16" i="19"/>
  <c r="G29" i="21" s="1"/>
  <c r="I89" i="9"/>
  <c r="I28" i="9"/>
  <c r="E8" i="8"/>
  <c r="I8" i="8" s="1"/>
  <c r="E9" i="8"/>
  <c r="I9" i="8" s="1"/>
  <c r="E10" i="8"/>
  <c r="I10" i="8" s="1"/>
  <c r="E11" i="8"/>
  <c r="I11" i="8" s="1"/>
  <c r="E12" i="8"/>
  <c r="I12" i="8" s="1"/>
  <c r="E13" i="8"/>
  <c r="I13" i="8" s="1"/>
  <c r="E14" i="8"/>
  <c r="I14" i="8" s="1"/>
  <c r="E15" i="8"/>
  <c r="I15" i="8" s="1"/>
  <c r="E16" i="8"/>
  <c r="I16" i="8" s="1"/>
  <c r="E17" i="8"/>
  <c r="I17" i="8" s="1"/>
  <c r="E18" i="8"/>
  <c r="I18" i="8" s="1"/>
  <c r="C19" i="8"/>
  <c r="G19" i="8"/>
  <c r="F19" i="8"/>
  <c r="H18" i="8"/>
  <c r="H17" i="8"/>
  <c r="H16" i="8"/>
  <c r="H15" i="8"/>
  <c r="H14" i="8"/>
  <c r="H13" i="8"/>
  <c r="H12" i="8"/>
  <c r="H11" i="8"/>
  <c r="H10" i="8"/>
  <c r="H9" i="8"/>
  <c r="H8" i="8"/>
  <c r="H7" i="8"/>
  <c r="H8" i="19"/>
  <c r="J8" i="19"/>
  <c r="K8" i="19" s="1"/>
  <c r="H15" i="19"/>
  <c r="J15" i="19" s="1"/>
  <c r="K15" i="19" s="1"/>
  <c r="H14" i="19"/>
  <c r="J14" i="19"/>
  <c r="K14" i="19" s="1"/>
  <c r="H13" i="19"/>
  <c r="J13" i="19" s="1"/>
  <c r="K13" i="19" s="1"/>
  <c r="H12" i="19"/>
  <c r="J12" i="19"/>
  <c r="K12" i="19" s="1"/>
  <c r="H11" i="19"/>
  <c r="J11" i="19" s="1"/>
  <c r="K11" i="19" s="1"/>
  <c r="H10" i="19"/>
  <c r="J10" i="19"/>
  <c r="K10" i="19" s="1"/>
  <c r="H9" i="19"/>
  <c r="J9" i="19" s="1"/>
  <c r="K9" i="19" s="1"/>
  <c r="C21" i="13"/>
  <c r="C20" i="13"/>
  <c r="C17" i="13"/>
  <c r="C16" i="13"/>
  <c r="C18" i="13" s="1"/>
  <c r="C6" i="13"/>
  <c r="C10" i="13"/>
  <c r="C12" i="13"/>
  <c r="C14" i="13" s="1"/>
  <c r="H19" i="8"/>
  <c r="D19" i="8"/>
  <c r="E19" i="8" s="1"/>
  <c r="G48" i="21"/>
  <c r="G27" i="21"/>
  <c r="G31" i="21"/>
  <c r="G35" i="21"/>
  <c r="G39" i="21"/>
  <c r="G43" i="21"/>
  <c r="G47" i="21"/>
  <c r="G49" i="21" s="1"/>
  <c r="G28" i="21"/>
  <c r="G32" i="21"/>
  <c r="G36" i="21"/>
  <c r="G40" i="21"/>
  <c r="G44" i="21"/>
  <c r="M22" i="5" l="1"/>
  <c r="I228" i="9" s="1"/>
  <c r="K230" i="9" s="1"/>
  <c r="K240" i="9"/>
  <c r="K16" i="19"/>
  <c r="H14" i="21" s="1"/>
  <c r="I14" i="21" s="1"/>
  <c r="J14" i="21" s="1"/>
  <c r="G42" i="21"/>
  <c r="G34" i="21"/>
  <c r="G26" i="21"/>
  <c r="G41" i="21"/>
  <c r="G33" i="21"/>
  <c r="G25" i="21"/>
  <c r="G38" i="21"/>
  <c r="G30" i="21"/>
  <c r="G24" i="21"/>
  <c r="G45" i="21" s="1"/>
  <c r="G50" i="21" s="1"/>
  <c r="G37" i="21"/>
  <c r="I19" i="8"/>
  <c r="H50" i="21"/>
  <c r="L27" i="21"/>
  <c r="M27" i="21" s="1"/>
  <c r="N27" i="21" s="1"/>
  <c r="G93" i="21" s="1"/>
  <c r="H93" i="21" s="1"/>
  <c r="I93" i="21" s="1"/>
  <c r="J93" i="21" s="1"/>
  <c r="K93" i="21" s="1"/>
  <c r="L93" i="21" s="1"/>
  <c r="M93" i="21" s="1"/>
  <c r="N93" i="21" s="1"/>
  <c r="K45" i="21"/>
  <c r="K50" i="21" s="1"/>
  <c r="H90" i="21"/>
  <c r="G97" i="21"/>
  <c r="H97" i="21" s="1"/>
  <c r="I97" i="21" s="1"/>
  <c r="J97" i="21" s="1"/>
  <c r="K97" i="21" s="1"/>
  <c r="L97" i="21" s="1"/>
  <c r="M97" i="21" s="1"/>
  <c r="N97" i="21" s="1"/>
  <c r="J45" i="21"/>
  <c r="J50" i="21" s="1"/>
  <c r="I45" i="21"/>
  <c r="I50" i="21" s="1"/>
  <c r="E7" i="8"/>
  <c r="I7" i="8" s="1"/>
  <c r="M30" i="5" l="1"/>
  <c r="I17" i="21"/>
  <c r="I19" i="21" s="1"/>
  <c r="I20" i="21" s="1"/>
  <c r="I52" i="21" s="1"/>
  <c r="I73" i="21" s="1"/>
  <c r="N45" i="21"/>
  <c r="N50" i="21" s="1"/>
  <c r="M45" i="21"/>
  <c r="M50" i="21" s="1"/>
  <c r="H17" i="21"/>
  <c r="H19" i="21" s="1"/>
  <c r="H20" i="21" s="1"/>
  <c r="H52" i="21" s="1"/>
  <c r="L45" i="21"/>
  <c r="L50" i="21" s="1"/>
  <c r="J17" i="21"/>
  <c r="K14" i="21"/>
  <c r="G111" i="21"/>
  <c r="G116" i="21" s="1"/>
  <c r="H111" i="21"/>
  <c r="H116" i="21" s="1"/>
  <c r="I90" i="21"/>
  <c r="H61" i="21" l="1"/>
  <c r="H73" i="21"/>
  <c r="I60" i="21"/>
  <c r="I74" i="21" s="1"/>
  <c r="I61" i="21"/>
  <c r="H60" i="21"/>
  <c r="H74" i="21" s="1"/>
  <c r="K17" i="21"/>
  <c r="L14" i="21"/>
  <c r="J19" i="21"/>
  <c r="J20" i="21" s="1"/>
  <c r="J52" i="21" s="1"/>
  <c r="J73" i="21" s="1"/>
  <c r="I111" i="21"/>
  <c r="I116" i="21" s="1"/>
  <c r="J90" i="21"/>
  <c r="J60" i="21" l="1"/>
  <c r="J74" i="21" s="1"/>
  <c r="J61" i="21"/>
  <c r="K19" i="21"/>
  <c r="K20" i="21" s="1"/>
  <c r="L17" i="21"/>
  <c r="M14" i="21"/>
  <c r="J111" i="21"/>
  <c r="J116" i="21" s="1"/>
  <c r="K90" i="21"/>
  <c r="K52" i="21" l="1"/>
  <c r="K73" i="21" s="1"/>
  <c r="L19" i="21"/>
  <c r="L20" i="21" s="1"/>
  <c r="L52" i="21" s="1"/>
  <c r="L73" i="21" s="1"/>
  <c r="N14" i="21"/>
  <c r="M17" i="21"/>
  <c r="K111" i="21"/>
  <c r="K116" i="21" s="1"/>
  <c r="L90" i="21"/>
  <c r="K61" i="21" l="1"/>
  <c r="K60" i="21"/>
  <c r="K74" i="21" s="1"/>
  <c r="L60" i="21"/>
  <c r="L74" i="21" s="1"/>
  <c r="L61" i="21"/>
  <c r="G80" i="21"/>
  <c r="N17" i="21"/>
  <c r="M19" i="21"/>
  <c r="M20" i="21" s="1"/>
  <c r="M52" i="21" s="1"/>
  <c r="M73" i="21" s="1"/>
  <c r="L111" i="21"/>
  <c r="L116" i="21" s="1"/>
  <c r="M90" i="21"/>
  <c r="M61" i="21" l="1"/>
  <c r="M60" i="21"/>
  <c r="M74" i="21" s="1"/>
  <c r="G83" i="21"/>
  <c r="H80" i="21"/>
  <c r="N19" i="21"/>
  <c r="N20" i="21" s="1"/>
  <c r="N52" i="21" s="1"/>
  <c r="N73" i="21" s="1"/>
  <c r="M111" i="21"/>
  <c r="M116" i="21" s="1"/>
  <c r="N90" i="21"/>
  <c r="N111" i="21" s="1"/>
  <c r="N116" i="21" s="1"/>
  <c r="G85" i="21" l="1"/>
  <c r="G86" i="21" s="1"/>
  <c r="G118" i="21" s="1"/>
  <c r="G138" i="21" s="1"/>
  <c r="N60" i="21"/>
  <c r="N74" i="21" s="1"/>
  <c r="N61" i="21"/>
  <c r="I80" i="21"/>
  <c r="H83" i="21"/>
  <c r="G126" i="21" l="1"/>
  <c r="G139" i="21" s="1"/>
  <c r="G127" i="21"/>
  <c r="H85" i="21"/>
  <c r="H86" i="21" s="1"/>
  <c r="H118" i="21" s="1"/>
  <c r="H138" i="21" s="1"/>
  <c r="J80" i="21"/>
  <c r="I83" i="21"/>
  <c r="I85" i="21" l="1"/>
  <c r="I86" i="21" s="1"/>
  <c r="I118" i="21" s="1"/>
  <c r="I138" i="21" s="1"/>
  <c r="H127" i="21"/>
  <c r="H126" i="21"/>
  <c r="H139" i="21" s="1"/>
  <c r="K80" i="21"/>
  <c r="J83" i="21"/>
  <c r="I126" i="21" l="1"/>
  <c r="I139" i="21" s="1"/>
  <c r="I127" i="21"/>
  <c r="J85" i="21"/>
  <c r="J86" i="21" s="1"/>
  <c r="J118" i="21" s="1"/>
  <c r="J138" i="21" s="1"/>
  <c r="L80" i="21"/>
  <c r="K83" i="21"/>
  <c r="K85" i="21" s="1"/>
  <c r="K86" i="21" s="1"/>
  <c r="K118" i="21" s="1"/>
  <c r="K138" i="21" s="1"/>
  <c r="J126" i="21" l="1"/>
  <c r="J139" i="21" s="1"/>
  <c r="J127" i="21"/>
  <c r="K126" i="21"/>
  <c r="K139" i="21" s="1"/>
  <c r="K127" i="21"/>
  <c r="L83" i="21"/>
  <c r="L85" i="21" s="1"/>
  <c r="L86" i="21" s="1"/>
  <c r="L118" i="21" s="1"/>
  <c r="L138" i="21" s="1"/>
  <c r="M80" i="21"/>
  <c r="M83" i="21" l="1"/>
  <c r="N80" i="21"/>
  <c r="N83" i="21" s="1"/>
  <c r="N85" i="21" s="1"/>
  <c r="N86" i="21" s="1"/>
  <c r="N118" i="21" s="1"/>
  <c r="N138" i="21" s="1"/>
  <c r="L126" i="21"/>
  <c r="L139" i="21" s="1"/>
  <c r="L127" i="21"/>
  <c r="N127" i="21" l="1"/>
  <c r="N126" i="21"/>
  <c r="N139" i="21" s="1"/>
  <c r="M85" i="21"/>
  <c r="M86" i="21" s="1"/>
  <c r="M118" i="21" s="1"/>
  <c r="M138" i="21" s="1"/>
  <c r="M127" i="21" l="1"/>
  <c r="M126" i="21"/>
  <c r="M139" i="21" s="1"/>
</calcChain>
</file>

<file path=xl/comments1.xml><?xml version="1.0" encoding="utf-8"?>
<comments xmlns="http://schemas.openxmlformats.org/spreadsheetml/2006/main">
  <authors>
    <author>Author</author>
  </authors>
  <commentList>
    <comment ref="I24" authorId="0" shapeId="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81" authorId="0" shapeId="0">
      <text>
        <r>
          <rPr>
            <b/>
            <sz val="9"/>
            <color indexed="81"/>
            <rFont val="Calibri"/>
            <family val="2"/>
          </rPr>
          <t>Capital Funds:</t>
        </r>
        <r>
          <rPr>
            <sz val="9"/>
            <color indexed="81"/>
            <rFont val="Calibri"/>
            <family val="2"/>
          </rPr>
          <t xml:space="preserve">
2 points for 10-14% TPC)
3 points for 15-24% of TPC
5 points for ≥ 25% of TPC
</t>
        </r>
      </text>
    </comment>
    <comment ref="M98" authorId="0" shapeId="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13" authorId="0" shapeId="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4" authorId="0" shapeId="0">
      <text>
        <r>
          <rPr>
            <b/>
            <sz val="9"/>
            <color indexed="81"/>
            <rFont val="Calibri"/>
            <family val="2"/>
            <scheme val="minor"/>
          </rPr>
          <t>To be completed by the Commission</t>
        </r>
      </text>
    </comment>
  </commentList>
</comments>
</file>

<file path=xl/comments2.xml><?xml version="1.0" encoding="utf-8"?>
<comments xmlns="http://schemas.openxmlformats.org/spreadsheetml/2006/main">
  <authors>
    <author>Author</author>
  </authors>
  <commentList>
    <comment ref="H5" authorId="0" shapeId="0">
      <text>
        <r>
          <rPr>
            <sz val="9"/>
            <color indexed="81"/>
            <rFont val="Tahoma"/>
            <family val="2"/>
          </rPr>
          <t xml:space="preserve">Net Maximum TC Rents = Maximum Allowable TC Rents - Utility Allowance
</t>
        </r>
      </text>
    </comment>
    <comment ref="J5" authorId="0" shapeId="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authors>
    <author>Author</author>
  </authors>
  <commentList>
    <comment ref="H14" authorId="0" shapeId="0">
      <text>
        <r>
          <rPr>
            <sz val="9"/>
            <color indexed="81"/>
            <rFont val="Tahoma"/>
            <family val="2"/>
          </rPr>
          <t>From LIHTC Rents Tab</t>
        </r>
      </text>
    </comment>
  </commentList>
</comments>
</file>

<file path=xl/sharedStrings.xml><?xml version="1.0" encoding="utf-8"?>
<sst xmlns="http://schemas.openxmlformats.org/spreadsheetml/2006/main" count="907" uniqueCount="685">
  <si>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</si>
  <si>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</si>
  <si>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</si>
  <si>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</si>
  <si>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</si>
  <si>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</si>
  <si>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</si>
  <si>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</si>
  <si>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</si>
  <si>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</si>
  <si>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</si>
  <si>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</si>
  <si>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</si>
  <si>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</si>
  <si>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</si>
  <si>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</si>
  <si>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</si>
  <si>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</si>
  <si>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</si>
  <si>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</si>
  <si>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</si>
  <si>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</si>
  <si>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</si>
  <si>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</si>
  <si>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</si>
  <si>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</si>
  <si>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</si>
  <si>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</si>
  <si>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</si>
  <si>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</si>
  <si>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</si>
  <si>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</si>
  <si>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</si>
  <si>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</si>
  <si>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</si>
  <si>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</si>
  <si>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</si>
  <si>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</si>
  <si>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</si>
  <si>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</si>
  <si>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</si>
  <si>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</si>
  <si>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</si>
  <si>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</si>
  <si>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</si>
  <si>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</si>
  <si>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</si>
  <si>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</si>
  <si>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</si>
  <si>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</si>
  <si>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</si>
  <si>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</si>
  <si>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</si>
  <si>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</si>
  <si>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</si>
  <si>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</si>
  <si>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</si>
  <si>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</si>
  <si>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</si>
  <si>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</si>
  <si>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</si>
  <si>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</si>
  <si>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</si>
  <si>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</si>
  <si>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</si>
  <si>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</si>
  <si>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</si>
  <si>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</si>
  <si>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</si>
  <si>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</si>
  <si>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</si>
  <si>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</si>
  <si>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</si>
  <si>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</si>
  <si>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</si>
  <si>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</si>
  <si>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</si>
  <si>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</si>
  <si>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</si>
  <si>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</si>
  <si>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</si>
  <si>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</si>
  <si>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</si>
  <si>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</si>
  <si>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</si>
  <si>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</si>
  <si>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</si>
  <si>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</si>
  <si>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</si>
  <si>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</si>
  <si>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</si>
  <si>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</si>
  <si>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</si>
  <si>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</si>
  <si>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</si>
  <si>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</si>
  <si>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</si>
  <si>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</si>
  <si>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</si>
  <si>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</si>
  <si>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</si>
  <si>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</si>
  <si>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</si>
  <si>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</si>
  <si>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</si>
  <si>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</si>
  <si>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</si>
  <si>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</si>
  <si>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</si>
  <si>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</si>
  <si>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</si>
  <si>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</si>
  <si>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</si>
  <si>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</si>
  <si>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</si>
  <si>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</si>
  <si>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</si>
  <si>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</si>
  <si>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</si>
  <si>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</si>
  <si>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</si>
  <si>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</si>
  <si>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</si>
  <si>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</si>
  <si>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</si>
  <si>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</si>
  <si>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</si>
  <si>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</si>
  <si>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</si>
  <si>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</si>
  <si>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</si>
  <si>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</si>
  <si>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</si>
  <si>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</si>
  <si>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</si>
  <si>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</si>
  <si>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</si>
  <si>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</si>
  <si>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</si>
  <si>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</si>
  <si>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</si>
  <si>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</si>
  <si>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</si>
  <si>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</si>
  <si>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</si>
  <si>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</si>
  <si>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</si>
  <si>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</si>
  <si>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</si>
  <si>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</si>
  <si>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</si>
  <si>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</si>
  <si>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</si>
  <si>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</si>
  <si>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</si>
  <si>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</si>
  <si>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</si>
  <si>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</si>
  <si>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</si>
  <si>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</si>
  <si>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</si>
  <si>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</si>
  <si>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</si>
  <si>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</si>
  <si>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</si>
  <si>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</si>
  <si>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</si>
  <si>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</si>
  <si>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</si>
  <si>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</si>
  <si>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</si>
  <si>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</si>
  <si>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</si>
  <si>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</si>
  <si>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</si>
  <si>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</si>
  <si>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</si>
  <si>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</si>
  <si>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</si>
  <si>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</si>
  <si>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</si>
  <si>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</si>
  <si>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</si>
  <si>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</si>
  <si>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</si>
  <si>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</si>
  <si>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</si>
  <si>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</si>
  <si>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</si>
  <si>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</si>
  <si>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</si>
  <si>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</si>
  <si>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</si>
  <si>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</si>
  <si>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</si>
  <si>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</si>
  <si>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</si>
  <si>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</si>
  <si>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</si>
  <si>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</si>
  <si>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</si>
  <si>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</si>
  <si>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</si>
  <si>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</si>
  <si>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</si>
  <si>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</si>
  <si>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</si>
  <si>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</si>
  <si>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</si>
  <si>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</si>
  <si>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</si>
  <si>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</si>
  <si>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</si>
  <si>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</si>
  <si>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</si>
  <si>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</si>
  <si>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</si>
  <si>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</si>
  <si>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</si>
  <si>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</si>
  <si>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</si>
  <si>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</si>
  <si>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</si>
  <si>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</si>
  <si>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</si>
  <si>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</si>
  <si>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</si>
  <si>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</si>
  <si>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</si>
  <si>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</si>
  <si>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</si>
  <si>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</si>
  <si>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</si>
  <si>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</si>
  <si>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</si>
  <si>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</si>
  <si>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</si>
  <si>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</si>
  <si>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</si>
  <si>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</si>
  <si>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</si>
  <si>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</si>
  <si>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</si>
  <si>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</si>
  <si>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</si>
  <si>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</si>
  <si>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</si>
  <si>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</si>
  <si>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</si>
  <si>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</si>
  <si>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</si>
  <si>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</si>
  <si>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</si>
  <si>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</si>
  <si>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</si>
  <si>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</si>
  <si>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</si>
  <si>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12:</t>
    </r>
    <r>
      <rPr>
        <sz val="11"/>
        <rFont val="Calibri"/>
        <family val="2"/>
      </rPr>
      <t xml:space="preserve">  Not Available in Higher Income Counties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</si>
  <si>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</si>
  <si>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</si>
  <si>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</si>
  <si>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</si>
  <si>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</si>
  <si>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</si>
  <si>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</si>
  <si>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</si>
  <si>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</si>
  <si>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</si>
  <si>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</si>
  <si>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</si>
  <si>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</si>
  <si>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</si>
  <si>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</si>
  <si>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</si>
  <si>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</si>
  <si>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</si>
  <si>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t>Inc_Lower</t>
  </si>
  <si>
    <t>The Applicant commits the Project to serve the following combination of Income Set-Asides:</t>
  </si>
  <si>
    <t>Calculation of Units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</si>
  <si>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</si>
  <si>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</si>
  <si>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</si>
  <si>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</si>
  <si>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</si>
  <si>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</si>
  <si>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</si>
  <si>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</si>
  <si>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</si>
  <si>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</si>
  <si>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</si>
  <si>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</si>
  <si>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</si>
  <si>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</si>
  <si>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</si>
  <si>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</si>
  <si>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</si>
  <si>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</si>
  <si>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</si>
  <si>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</si>
  <si>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</si>
  <si>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</si>
  <si>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</si>
  <si>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</si>
  <si>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</si>
  <si>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</si>
  <si>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</si>
  <si>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</si>
  <si>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</si>
  <si>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</si>
  <si>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</si>
  <si>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</si>
  <si>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</si>
  <si>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</si>
  <si>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</si>
  <si>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</si>
  <si>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</si>
  <si>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</si>
  <si>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</si>
  <si>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</si>
  <si>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</si>
  <si>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</si>
  <si>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</si>
  <si>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</si>
  <si>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</si>
  <si>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</si>
  <si>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</si>
  <si>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</si>
  <si>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</si>
  <si>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</si>
  <si>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</si>
  <si>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</si>
  <si>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</si>
  <si>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</si>
  <si>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</si>
  <si>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</si>
  <si>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</si>
  <si>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</si>
  <si>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</si>
  <si>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 xml:space="preserve">75% of units set aside for Homeless  =  </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</si>
  <si>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</si>
  <si>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</si>
  <si>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</si>
  <si>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</si>
  <si>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</si>
  <si>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LOCAL FUNDING COMMITMENT</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</si>
  <si>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</si>
  <si>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</si>
  <si>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</si>
  <si>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</si>
  <si>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</si>
  <si>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</si>
  <si>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</si>
  <si>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</si>
  <si>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</si>
  <si>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Type of Funds:</t>
  </si>
  <si>
    <t>Amount of Funds:</t>
  </si>
  <si>
    <t>Source of Funds: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</si>
  <si>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</si>
  <si>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</si>
  <si>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</si>
  <si>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</si>
  <si>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</si>
  <si>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</si>
  <si>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</si>
  <si>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</si>
  <si>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</si>
  <si>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</si>
  <si>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</si>
  <si>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</si>
  <si>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</si>
  <si>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</si>
  <si>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</si>
  <si>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</si>
  <si>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</si>
  <si>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</si>
  <si>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</si>
  <si>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Local Funder 1:</t>
  </si>
  <si>
    <t>Local Funder 2:</t>
  </si>
  <si>
    <t>Total Amount of Local Funding Commitment:</t>
  </si>
  <si>
    <t>Please see Policies for minimum funding thresholds by county.</t>
  </si>
  <si>
    <t>FEDERAL LEVERAGE</t>
  </si>
  <si>
    <t>Points will be awarded to projects that have leveraged federal resources.</t>
  </si>
  <si>
    <t>Federal Funding Sources</t>
  </si>
  <si>
    <t>HUD 202</t>
  </si>
  <si>
    <t>USDA 514</t>
  </si>
  <si>
    <t>Other federal source preapproved by the Commission</t>
  </si>
  <si>
    <t>federal_funding_sources</t>
  </si>
  <si>
    <t>HUD 811</t>
  </si>
  <si>
    <t>USDA 515</t>
  </si>
  <si>
    <t>% of Total Project Cost:</t>
  </si>
  <si>
    <t>STATE FUNDING COORDINATION</t>
  </si>
  <si>
    <t>2 points will be awarded for every year of the Additional Low-Income Housing Use Period up to 22 years.</t>
  </si>
  <si>
    <t>Amount of Department of Commerce Commitment:</t>
  </si>
  <si>
    <t xml:space="preserve">CAPITAL FUNDS: </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</si>
  <si>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</si>
  <si>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</si>
  <si>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</si>
  <si>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</si>
  <si>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</si>
  <si>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</si>
  <si>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</si>
  <si>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</si>
  <si>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</si>
  <si>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</si>
  <si>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</si>
  <si>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</si>
  <si>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</si>
  <si>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</si>
  <si>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</si>
  <si>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</si>
  <si>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</si>
  <si>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</si>
  <si>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</si>
  <si>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</si>
  <si>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</si>
  <si>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</si>
  <si>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</si>
  <si>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</si>
  <si>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</si>
  <si>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</si>
  <si>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</si>
  <si>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</si>
  <si>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</si>
  <si>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</si>
  <si>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</si>
  <si>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</si>
  <si>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</si>
  <si>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</si>
  <si>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</si>
  <si>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</si>
  <si>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</si>
  <si>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</si>
  <si>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</si>
  <si>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</si>
  <si>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</si>
  <si>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</si>
  <si>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</si>
  <si>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</si>
  <si>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</si>
  <si>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</si>
  <si>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</si>
  <si>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</si>
  <si>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</si>
  <si>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</si>
  <si>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</si>
  <si>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</si>
  <si>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</si>
  <si>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</si>
  <si>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</si>
  <si>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</si>
  <si>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</si>
  <si>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</si>
  <si>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</si>
  <si>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</si>
  <si>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</si>
  <si>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</si>
  <si>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</si>
  <si>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</si>
  <si>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</si>
  <si>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</si>
  <si>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</si>
  <si>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</si>
  <si>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</si>
  <si>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</si>
  <si>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</si>
  <si>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Enter name of local funder</t>
  </si>
  <si>
    <t>Select Location</t>
  </si>
  <si>
    <t>Five points will be awarded to projects in King County or Metro Counties that have received a funding commitment from a local or county government.</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</si>
  <si>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</si>
  <si>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</si>
  <si>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</si>
  <si>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</si>
  <si>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</si>
  <si>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</si>
  <si>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</si>
  <si>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</si>
  <si>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</si>
  <si>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</si>
  <si>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</si>
  <si>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Project is located in</t>
  </si>
  <si>
    <t>Two Points will be awarded to projects that have received a State Department of Commerce funding commitment of at least $750,000.  Projects in King County may only select these points if they also claim points under #4 above.</t>
  </si>
  <si>
    <t>Points will be awarded to those Projects located on an eligible Indian Reservation or within the service area of an eligible tribe.</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</si>
  <si>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</si>
  <si>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</si>
  <si>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</si>
  <si>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</si>
  <si>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</si>
  <si>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</si>
  <si>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</si>
  <si>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</si>
  <si>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</si>
  <si>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</si>
  <si>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</si>
  <si>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</si>
  <si>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</si>
  <si>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</si>
  <si>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</si>
  <si>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</si>
  <si>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</si>
  <si>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</si>
  <si>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</si>
  <si>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</si>
  <si>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</si>
  <si>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</si>
  <si>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</si>
  <si>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</si>
  <si>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Indicate the Priority Population set-aside(s) below.  If you select Category A, you many not select anything under Category B.</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</si>
  <si>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</si>
  <si>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</si>
  <si>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</si>
  <si>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</si>
  <si>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</si>
  <si>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</si>
  <si>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</si>
  <si>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</si>
  <si>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</si>
  <si>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</si>
  <si>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</si>
  <si>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</si>
  <si>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</si>
  <si>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</si>
  <si>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</si>
  <si>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</si>
  <si>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</si>
  <si>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</si>
  <si>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</si>
  <si>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</si>
  <si>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</si>
  <si>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</si>
  <si>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</si>
  <si>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</si>
  <si>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</si>
  <si>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Category B.  Housing Commitments for other Priority Populations (Up to Two - 10 points each)</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</si>
  <si>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</si>
  <si>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</si>
  <si>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</si>
  <si>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</si>
  <si>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</si>
  <si>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</si>
  <si>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</si>
  <si>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</si>
  <si>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</si>
  <si>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</si>
  <si>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</si>
  <si>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</si>
  <si>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</si>
  <si>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</si>
  <si>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</si>
  <si>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</si>
  <si>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</si>
  <si>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</si>
  <si>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</si>
  <si>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</si>
  <si>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</si>
  <si>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</si>
  <si>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</si>
  <si>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</si>
  <si>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</si>
  <si>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</si>
  <si>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</si>
  <si>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</si>
  <si>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</si>
  <si>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</si>
  <si>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</si>
  <si>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</si>
  <si>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</si>
  <si>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</si>
  <si>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</si>
  <si>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</si>
  <si>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</si>
  <si>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</si>
  <si>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</si>
  <si>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</si>
  <si>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</si>
  <si>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</si>
  <si>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</si>
  <si>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</si>
  <si>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</si>
  <si>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</si>
  <si>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</si>
  <si>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</si>
  <si>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</si>
  <si>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</si>
  <si>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</si>
  <si>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</si>
  <si>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</si>
  <si>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</si>
  <si>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</si>
  <si>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</si>
  <si>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</si>
  <si>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</si>
  <si>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</si>
  <si>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</si>
  <si>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</si>
  <si>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</si>
  <si>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</si>
  <si>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</si>
  <si>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Pierce/Snohomish</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</si>
  <si>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</si>
  <si>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</si>
  <si>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</si>
  <si>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</si>
  <si>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</si>
  <si>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</si>
  <si>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</si>
  <si>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</si>
  <si>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</si>
  <si>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</si>
  <si>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ENERGY CONSUMPTION MODEL FOR CALCULATING UTILITY ALLOWANCE</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</si>
  <si>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</si>
  <si>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</si>
  <si>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</si>
  <si>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Two Points will be awarded to Projects that use a utility allowance that is based on an energy consumption model.</t>
  </si>
  <si>
    <t>One Point will be awarded if the project is below the applicable TDC limit at the time of application.</t>
  </si>
  <si>
    <t>Projects will be awarded One Point depending on how they compare to the applicable median Cost/SF in its TDC Limit Area.</t>
  </si>
  <si>
    <t>Projects located in the Balance of State TDC area that commit at least 75% of their units as Supportive Housing for the Homeless may use the Metro TDC limits.  Projects located in the Metro TDC area that commit at least 75% of their units as Supportive Housing for the Homeless may use the Pierce/Snohomish TDC limits.  Projects located in the Pierce/Snohomish TDC area that commit at least 75% of their units as Supportive Housing for the Homeless may use the King/Seattle TDC limits.</t>
  </si>
  <si>
    <t>5.</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</si>
  <si>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</si>
  <si>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</si>
  <si>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</si>
  <si>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</si>
  <si>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</si>
  <si>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</si>
  <si>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r>
      <rPr>
        <b/>
        <sz val="11"/>
        <rFont val="Calibri"/>
        <family val="2"/>
      </rPr>
      <t xml:space="preserve">Option 20: </t>
    </r>
    <r>
      <rPr>
        <sz val="11"/>
        <rFont val="Calibri"/>
        <family val="2"/>
      </rPr>
      <t xml:space="preserve"> 40% @ 40% AMI, 60% @ 50% AMI (54 Points)</t>
    </r>
  </si>
  <si>
    <r>
      <rPr>
        <b/>
        <sz val="11"/>
        <rFont val="Calibri"/>
        <family val="2"/>
      </rPr>
      <t>Option 19:</t>
    </r>
    <r>
      <rPr>
        <sz val="11"/>
        <rFont val="Calibri"/>
        <family val="2"/>
      </rPr>
      <t xml:space="preserve">  50% @ 40% AMI, 50% @ 50% AMI (54 Points)</t>
    </r>
  </si>
  <si>
    <r>
      <rPr>
        <b/>
        <sz val="11"/>
        <rFont val="Calibri"/>
        <family val="2"/>
      </rPr>
      <t>Option 18:</t>
    </r>
    <r>
      <rPr>
        <sz val="11"/>
        <rFont val="Calibri"/>
        <family val="2"/>
      </rPr>
      <t xml:space="preserve">  10% @ 30% AMI, 60% @ 40% AMI, 30% @ 60% AMI (54 Points)</t>
    </r>
  </si>
  <si>
    <r>
      <rPr>
        <b/>
        <sz val="11"/>
        <rFont val="Calibri"/>
        <family val="2"/>
      </rPr>
      <t>Option 17:</t>
    </r>
    <r>
      <rPr>
        <sz val="11"/>
        <rFont val="Calibri"/>
        <family val="2"/>
      </rPr>
      <t xml:space="preserve">  40% @ 30% AMI, 30@ 50% AMI, 30% @ 60% AMI (54 Points)</t>
    </r>
  </si>
  <si>
    <r>
      <rPr>
        <b/>
        <sz val="11"/>
        <rFont val="Calibri"/>
        <family val="2"/>
      </rPr>
      <t>Option 16:</t>
    </r>
    <r>
      <rPr>
        <sz val="11"/>
        <rFont val="Calibri"/>
        <family val="2"/>
      </rPr>
      <t xml:space="preserve">  25% @ 30% AMI, 75% @ 50% AMI (54 Points)</t>
    </r>
  </si>
  <si>
    <r>
      <rPr>
        <b/>
        <sz val="11"/>
        <rFont val="Calibri"/>
        <family val="2"/>
      </rPr>
      <t xml:space="preserve">Option 16: </t>
    </r>
    <r>
      <rPr>
        <sz val="11"/>
        <rFont val="Calibri"/>
        <family val="2"/>
      </rPr>
      <t xml:space="preserve"> 25% @ 30% AMI, 75% @ 50% AMI (54 Points)</t>
    </r>
  </si>
  <si>
    <r>
      <rPr>
        <b/>
        <sz val="11"/>
        <rFont val="Calibri"/>
        <family val="2"/>
      </rPr>
      <t>Option 15:</t>
    </r>
    <r>
      <rPr>
        <sz val="11"/>
        <rFont val="Calibri"/>
        <family val="2"/>
      </rPr>
      <t xml:space="preserve">  50% @ 30% AMI, 50% @ 60% AMI (54 Points)</t>
    </r>
  </si>
  <si>
    <r>
      <rPr>
        <b/>
        <sz val="11"/>
        <rFont val="Calibri"/>
        <family val="2"/>
      </rPr>
      <t xml:space="preserve">Option 14: </t>
    </r>
    <r>
      <rPr>
        <sz val="11"/>
        <rFont val="Calibri"/>
        <family val="2"/>
      </rPr>
      <t xml:space="preserve"> 40% @ 30% AMI, 20% @ 40% AMI, 40% @ 60% AMI (54 Points)</t>
    </r>
  </si>
  <si>
    <t>Category A.  Supportive Housing for the Homeless (35 points)</t>
  </si>
  <si>
    <t xml:space="preserve">50% of units set aside for Homeless  (Non-Metro only) =  </t>
  </si>
  <si>
    <t>50% of Total Housing Units as Supportive Housing for the Homeless (Non-Metro only) - 35 Points</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</si>
  <si>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</si>
  <si>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</si>
  <si>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</si>
  <si>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</si>
  <si>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</si>
  <si>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</si>
  <si>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</si>
  <si>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</si>
  <si>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</si>
  <si>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</si>
  <si>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</si>
  <si>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</si>
  <si>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</si>
  <si>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</si>
  <si>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</si>
  <si>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</si>
  <si>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</si>
  <si>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</si>
  <si>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</si>
  <si>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</si>
  <si>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</si>
  <si>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</si>
  <si>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</si>
  <si>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</si>
  <si>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</si>
  <si>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</si>
  <si>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</si>
  <si>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</si>
  <si>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</si>
  <si>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</si>
  <si>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</si>
  <si>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</si>
  <si>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</si>
  <si>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</si>
  <si>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Colville</t>
  </si>
  <si>
    <t>Mount Vista</t>
  </si>
  <si>
    <t>Marysville</t>
  </si>
  <si>
    <t>23A</t>
  </si>
  <si>
    <t>23B</t>
  </si>
  <si>
    <t>MUNICIPAL PARTICIPATION</t>
  </si>
  <si>
    <t>Participating City or County:</t>
  </si>
  <si>
    <r>
      <t xml:space="preserve">Total Residential Project Cost </t>
    </r>
    <r>
      <rPr>
        <b/>
        <sz val="9"/>
        <color indexed="8"/>
        <rFont val="Calibri"/>
        <family val="2"/>
      </rPr>
      <t>(from Form 6D, Cell G35)</t>
    </r>
  </si>
  <si>
    <t>Enter Total Project Cost from CFA Form 6D, Cell G35:</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</si>
  <si>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t>
    </r>
    <r>
      <rPr>
        <sz val="11"/>
        <color rgb="FFFF0000"/>
        <rFont val="Calibri"/>
        <family val="2"/>
      </rPr>
      <t>http://www.wshfc.org/mhcf/9percent/2017application/c.Policies.pdf</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</si>
  <si>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 xml:space="preserve">2017 9% LIHTC Addendum to the Combined Funders Application </t>
  </si>
  <si>
    <t>The Tax Credit Factor selected establishes the absolute minimum Tax Credit Factor for the project.  This number must be consistent with current market pricing.</t>
  </si>
  <si>
    <t>75% of units set aside for Farmworkers (Non-Metro only)  =</t>
  </si>
  <si>
    <t>• 75% of the Total Housing Units for Farmworkers (Non-Metro only) - 15 Points</t>
  </si>
  <si>
    <r>
      <rPr>
        <b/>
        <sz val="11"/>
        <rFont val="Calibri"/>
        <family val="2"/>
      </rPr>
      <t>Option 11:</t>
    </r>
    <r>
      <rPr>
        <sz val="11"/>
        <rFont val="Calibri"/>
        <family val="2"/>
      </rPr>
      <t xml:space="preserve">  40% @ 30% AMI, 50% @ 50% AMI, 10% @ 60% AMI (54 Points)</t>
    </r>
  </si>
  <si>
    <t>Enter name of City or County</t>
  </si>
  <si>
    <r>
      <t xml:space="preserve">One Point will be awarded to Projects </t>
    </r>
    <r>
      <rPr>
        <b/>
        <sz val="10"/>
        <rFont val="Calibri"/>
        <family val="2"/>
      </rPr>
      <t>that can demonstrate meaningful municipal participation.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</si>
</sst>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4"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sz val="11"/>
      <color rgb="FFFF0000"/>
      <name val="Calibri"/>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double">
        <color indexed="64"/>
      </left>
      <right style="double">
        <color indexed="64"/>
      </right>
      <top style="double">
        <color indexed="64"/>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79">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7" xfId="0" applyFont="1" applyBorder="1"/>
    <xf numFmtId="0" fontId="0" fillId="0" borderId="128" xfId="0" applyFont="1" applyBorder="1"/>
    <xf numFmtId="0" fontId="58" fillId="0" borderId="129"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49" fontId="0" fillId="30" borderId="58" xfId="0" applyNumberFormat="1" applyFont="1" applyFill="1" applyBorder="1" applyAlignment="1">
      <alignment vertical="top"/>
    </xf>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30" xfId="59" applyNumberFormat="1" applyFont="1" applyFill="1" applyBorder="1" applyAlignment="1">
      <alignment horizontal="right"/>
    </xf>
    <xf numFmtId="44" fontId="1" fillId="29" borderId="130" xfId="59" applyNumberFormat="1" applyFont="1" applyFill="1" applyBorder="1" applyAlignment="1">
      <alignment horizontal="right"/>
    </xf>
    <xf numFmtId="167" fontId="1" fillId="25" borderId="130"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1" xfId="42" applyFont="1" applyFill="1" applyBorder="1" applyAlignment="1" applyProtection="1">
      <alignment horizontal="left" vertical="center" indent="1"/>
    </xf>
    <xf numFmtId="0" fontId="73" fillId="28" borderId="132"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3" xfId="42" applyFont="1" applyFill="1" applyBorder="1" applyAlignment="1" applyProtection="1">
      <alignment horizontal="left" vertical="center"/>
    </xf>
    <xf numFmtId="0" fontId="75" fillId="28" borderId="133" xfId="42" applyFont="1" applyFill="1" applyBorder="1" applyAlignment="1" applyProtection="1">
      <alignment vertical="center"/>
    </xf>
    <xf numFmtId="0" fontId="73" fillId="28" borderId="133" xfId="42"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42" fontId="73" fillId="28" borderId="136"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7" xfId="42"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42" fontId="73" fillId="28" borderId="140"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1" xfId="42" applyFont="1" applyFill="1" applyBorder="1" applyProtection="1"/>
    <xf numFmtId="0" fontId="76" fillId="28" borderId="141" xfId="42" applyFont="1" applyFill="1" applyBorder="1" applyAlignment="1" applyProtection="1">
      <alignment vertical="center"/>
    </xf>
    <xf numFmtId="0" fontId="62" fillId="28" borderId="141" xfId="42" applyFont="1" applyFill="1" applyBorder="1"/>
    <xf numFmtId="0" fontId="62" fillId="0" borderId="141" xfId="42" applyFont="1" applyBorder="1"/>
    <xf numFmtId="0" fontId="62" fillId="0" borderId="142" xfId="42" applyFont="1" applyBorder="1"/>
    <xf numFmtId="0" fontId="62" fillId="28" borderId="142" xfId="42" applyFont="1" applyFill="1" applyBorder="1"/>
    <xf numFmtId="0" fontId="62" fillId="28" borderId="143" xfId="42" applyFont="1" applyFill="1" applyBorder="1" applyProtection="1"/>
    <xf numFmtId="0" fontId="62" fillId="28" borderId="143" xfId="42" applyFont="1" applyFill="1" applyBorder="1"/>
    <xf numFmtId="10" fontId="62" fillId="28" borderId="73" xfId="66" applyNumberFormat="1" applyFont="1" applyFill="1" applyBorder="1" applyProtection="1">
      <protection locked="0"/>
    </xf>
    <xf numFmtId="42" fontId="73" fillId="0" borderId="144" xfId="42" applyNumberFormat="1" applyFont="1" applyFill="1" applyBorder="1" applyAlignment="1" applyProtection="1">
      <alignment horizontal="right" vertical="center"/>
      <protection locked="0"/>
    </xf>
    <xf numFmtId="42" fontId="73" fillId="0" borderId="145" xfId="42" applyNumberFormat="1" applyFont="1" applyFill="1" applyBorder="1" applyAlignment="1" applyProtection="1">
      <alignment horizontal="right" vertical="center"/>
      <protection locked="0"/>
    </xf>
    <xf numFmtId="0" fontId="73" fillId="28" borderId="146"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7"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42" fontId="0" fillId="28" borderId="78" xfId="0" applyNumberFormat="1" applyFont="1" applyFill="1" applyBorder="1" applyAlignment="1">
      <alignment wrapText="1"/>
    </xf>
    <xf numFmtId="42" fontId="0" fillId="0" borderId="12" xfId="0" applyNumberFormat="1" applyFont="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30" xfId="59" applyFont="1" applyFill="1" applyBorder="1" applyAlignment="1">
      <alignment horizontal="right"/>
    </xf>
    <xf numFmtId="167" fontId="73" fillId="0" borderId="148" xfId="42" applyNumberFormat="1" applyFont="1" applyFill="1" applyBorder="1" applyAlignment="1" applyProtection="1">
      <alignment horizontal="right" vertical="center"/>
    </xf>
    <xf numFmtId="167" fontId="73" fillId="0" borderId="149" xfId="42" applyNumberFormat="1" applyFont="1" applyFill="1" applyBorder="1" applyAlignment="1" applyProtection="1">
      <alignment horizontal="right" vertical="center"/>
    </xf>
    <xf numFmtId="167" fontId="73" fillId="29" borderId="144"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29" borderId="138" xfId="42" applyNumberFormat="1" applyFont="1" applyFill="1" applyBorder="1" applyAlignment="1" applyProtection="1">
      <alignment horizontal="right" vertical="center"/>
      <protection locked="0"/>
    </xf>
    <xf numFmtId="167" fontId="73" fillId="29" borderId="150" xfId="42" applyNumberFormat="1" applyFont="1" applyFill="1" applyBorder="1" applyAlignment="1" applyProtection="1">
      <alignment horizontal="right" vertical="center"/>
      <protection locked="0"/>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167" fontId="73" fillId="0" borderId="153" xfId="42" applyNumberFormat="1" applyFont="1" applyFill="1" applyBorder="1" applyAlignment="1" applyProtection="1">
      <alignment horizontal="right" vertical="center"/>
    </xf>
    <xf numFmtId="0" fontId="62" fillId="28" borderId="10" xfId="42" applyFont="1" applyFill="1" applyBorder="1"/>
    <xf numFmtId="167" fontId="73" fillId="29" borderId="134" xfId="42" applyNumberFormat="1" applyFont="1" applyFill="1" applyBorder="1" applyAlignment="1" applyProtection="1">
      <alignment horizontal="righ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9" fillId="0" borderId="156" xfId="42" applyNumberFormat="1" applyFont="1" applyFill="1" applyBorder="1" applyAlignment="1" applyProtection="1">
      <alignment vertical="center"/>
      <protection locked="0"/>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167" fontId="75" fillId="0" borderId="159" xfId="42" applyNumberFormat="1" applyFont="1" applyFill="1" applyBorder="1" applyAlignment="1" applyProtection="1">
      <alignment vertical="center"/>
    </xf>
    <xf numFmtId="42" fontId="73" fillId="0" borderId="160" xfId="42" applyNumberFormat="1" applyFont="1" applyFill="1" applyBorder="1" applyAlignment="1" applyProtection="1">
      <alignment vertical="center"/>
    </xf>
    <xf numFmtId="42" fontId="73" fillId="0" borderId="135" xfId="42" applyNumberFormat="1" applyFont="1" applyFill="1" applyBorder="1" applyAlignment="1" applyProtection="1">
      <alignment horizontal="right" vertical="center"/>
      <protection locked="0"/>
    </xf>
    <xf numFmtId="42" fontId="73" fillId="0" borderId="136"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39" xfId="42" applyNumberFormat="1" applyFont="1" applyFill="1" applyBorder="1" applyAlignment="1" applyProtection="1">
      <alignment horizontal="right" vertical="center"/>
      <protection locked="0"/>
    </xf>
    <xf numFmtId="42" fontId="73" fillId="0" borderId="140" xfId="42" applyNumberFormat="1" applyFont="1" applyFill="1" applyBorder="1" applyAlignment="1" applyProtection="1">
      <alignment horizontal="right" vertical="center"/>
      <protection locked="0"/>
    </xf>
    <xf numFmtId="42" fontId="73" fillId="0" borderId="162" xfId="42" applyNumberFormat="1" applyFont="1" applyFill="1" applyBorder="1" applyAlignment="1" applyProtection="1">
      <alignment vertical="center"/>
    </xf>
    <xf numFmtId="42" fontId="73" fillId="0" borderId="163"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2" fontId="73" fillId="0" borderId="153" xfId="42" applyNumberFormat="1" applyFont="1" applyFill="1" applyBorder="1" applyAlignment="1" applyProtection="1">
      <alignment horizontal="righ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4" fontId="73" fillId="0" borderId="167" xfId="42" applyNumberFormat="1" applyFont="1" applyFill="1" applyBorder="1" applyAlignment="1" applyProtection="1">
      <alignment vertical="center"/>
    </xf>
    <xf numFmtId="42" fontId="73" fillId="0" borderId="164" xfId="42" applyNumberFormat="1" applyFont="1" applyFill="1" applyBorder="1" applyAlignment="1" applyProtection="1">
      <alignment vertical="center"/>
    </xf>
    <xf numFmtId="42" fontId="73" fillId="0" borderId="168" xfId="42" applyNumberFormat="1" applyFont="1" applyFill="1" applyBorder="1" applyAlignment="1" applyProtection="1">
      <alignment vertical="center"/>
    </xf>
    <xf numFmtId="42" fontId="73" fillId="0" borderId="83" xfId="42" applyNumberFormat="1" applyFont="1" applyFill="1" applyBorder="1" applyAlignment="1" applyProtection="1">
      <alignmen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3" fillId="0" borderId="171" xfId="42" applyNumberFormat="1" applyFont="1" applyFill="1" applyBorder="1" applyAlignment="1" applyProtection="1">
      <alignment horizontal="right" vertical="center"/>
    </xf>
    <xf numFmtId="42" fontId="75" fillId="0" borderId="84" xfId="42" quotePrefix="1" applyNumberFormat="1" applyFont="1" applyFill="1" applyBorder="1" applyAlignment="1" applyProtection="1">
      <alignment horizontal="center"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42" fontId="73" fillId="0" borderId="174"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8"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5" fillId="0" borderId="177" xfId="42" applyNumberFormat="1" applyFont="1" applyFill="1" applyBorder="1" applyAlignment="1" applyProtection="1">
      <alignment vertical="center"/>
    </xf>
    <xf numFmtId="42" fontId="73" fillId="29" borderId="134" xfId="42" applyNumberFormat="1" applyFont="1" applyFill="1" applyBorder="1" applyAlignment="1" applyProtection="1">
      <alignment vertical="center"/>
      <protection locked="0"/>
    </xf>
    <xf numFmtId="42" fontId="73" fillId="29" borderId="138" xfId="42" applyNumberFormat="1" applyFont="1" applyFill="1" applyBorder="1" applyAlignment="1" applyProtection="1">
      <alignment vertical="center"/>
      <protection locked="0"/>
    </xf>
    <xf numFmtId="42" fontId="73" fillId="29" borderId="134" xfId="42" applyNumberFormat="1" applyFont="1" applyFill="1" applyBorder="1" applyAlignment="1" applyProtection="1">
      <alignment horizontal="right" vertical="center"/>
      <protection locked="0"/>
    </xf>
    <xf numFmtId="42" fontId="73" fillId="29" borderId="138"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90"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136"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29" borderId="81" xfId="42" applyNumberFormat="1" applyFont="1" applyFill="1" applyBorder="1" applyAlignment="1" applyProtection="1">
      <alignment horizontal="right" vertical="center"/>
      <protection locked="0"/>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87" xfId="42" applyNumberFormat="1" applyFont="1" applyFill="1" applyBorder="1" applyAlignment="1" applyProtection="1">
      <alignment horizontal="right" vertical="center"/>
    </xf>
    <xf numFmtId="167" fontId="73" fillId="0" borderId="14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167" fontId="73" fillId="0" borderId="179" xfId="42" applyNumberFormat="1" applyFont="1" applyFill="1" applyBorder="1" applyAlignment="1" applyProtection="1">
      <alignment horizontal="righ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2" fontId="75" fillId="0" borderId="182" xfId="42" applyNumberFormat="1" applyFont="1" applyFill="1" applyBorder="1" applyAlignment="1" applyProtection="1">
      <alignment vertical="center"/>
    </xf>
    <xf numFmtId="167" fontId="73" fillId="0" borderId="134" xfId="42" applyNumberFormat="1" applyFont="1" applyFill="1" applyBorder="1" applyAlignment="1" applyProtection="1">
      <alignment horizontal="right" vertical="center"/>
    </xf>
    <xf numFmtId="167" fontId="73" fillId="0" borderId="144" xfId="42" applyNumberFormat="1" applyFont="1" applyFill="1" applyBorder="1" applyAlignment="1" applyProtection="1">
      <alignment horizontal="right" vertical="center"/>
    </xf>
    <xf numFmtId="167" fontId="73" fillId="0" borderId="133"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167" fontId="73" fillId="0" borderId="184" xfId="42" applyNumberFormat="1" applyFont="1" applyFill="1" applyBorder="1" applyAlignment="1" applyProtection="1">
      <alignment horizontal="right" vertical="center"/>
    </xf>
    <xf numFmtId="0" fontId="0" fillId="0" borderId="134" xfId="0" applyFont="1" applyFill="1" applyBorder="1"/>
    <xf numFmtId="167" fontId="79" fillId="0" borderId="185" xfId="42" applyNumberFormat="1" applyFont="1" applyFill="1" applyBorder="1" applyAlignment="1" applyProtection="1">
      <alignment vertical="center"/>
      <protection locked="0"/>
    </xf>
    <xf numFmtId="167" fontId="75" fillId="0" borderId="186" xfId="42" applyNumberFormat="1" applyFont="1" applyFill="1" applyBorder="1" applyAlignment="1" applyProtection="1">
      <alignment vertical="center"/>
    </xf>
    <xf numFmtId="167" fontId="73" fillId="29" borderId="145" xfId="42" applyNumberFormat="1" applyFont="1" applyFill="1" applyBorder="1" applyAlignment="1" applyProtection="1">
      <alignment horizontal="right" vertical="center"/>
      <protection locked="0"/>
    </xf>
    <xf numFmtId="42" fontId="73" fillId="0" borderId="147" xfId="42" applyNumberFormat="1" applyFont="1" applyFill="1" applyBorder="1" applyAlignment="1" applyProtection="1">
      <alignment vertical="center"/>
    </xf>
    <xf numFmtId="42" fontId="73" fillId="0" borderId="144" xfId="42" applyNumberFormat="1" applyFont="1" applyFill="1" applyBorder="1" applyAlignment="1" applyProtection="1">
      <alignment vertical="center"/>
      <protection locked="0"/>
    </xf>
    <xf numFmtId="42" fontId="73" fillId="0" borderId="167" xfId="42" applyNumberFormat="1" applyFont="1" applyFill="1" applyBorder="1" applyAlignment="1" applyProtection="1">
      <alignment vertical="center"/>
      <protection locked="0"/>
    </xf>
    <xf numFmtId="42" fontId="73" fillId="0" borderId="134" xfId="42" applyNumberFormat="1" applyFont="1" applyFill="1" applyBorder="1" applyAlignment="1" applyProtection="1">
      <alignment vertical="center"/>
    </xf>
    <xf numFmtId="42" fontId="73" fillId="0" borderId="138" xfId="42" applyNumberFormat="1" applyFont="1" applyFill="1" applyBorder="1" applyAlignment="1" applyProtection="1">
      <alignment vertical="center"/>
    </xf>
    <xf numFmtId="42" fontId="73" fillId="0" borderId="151" xfId="42" applyNumberFormat="1" applyFont="1" applyFill="1" applyBorder="1" applyAlignment="1" applyProtection="1">
      <alignment vertical="center"/>
    </xf>
    <xf numFmtId="42" fontId="73" fillId="0" borderId="187" xfId="42" applyNumberFormat="1" applyFont="1" applyFill="1" applyBorder="1" applyAlignment="1" applyProtection="1">
      <alignment horizontal="right" vertical="center"/>
    </xf>
    <xf numFmtId="42" fontId="73" fillId="0" borderId="188" xfId="42" applyNumberFormat="1" applyFont="1" applyFill="1" applyBorder="1" applyAlignment="1" applyProtection="1">
      <alignmen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91" xfId="42" applyNumberFormat="1" applyFont="1" applyFill="1" applyBorder="1" applyAlignment="1" applyProtection="1">
      <alignment horizontal="right" vertical="center"/>
    </xf>
    <xf numFmtId="42" fontId="73" fillId="0" borderId="157" xfId="42" quotePrefix="1" applyNumberFormat="1" applyFont="1" applyFill="1" applyBorder="1" applyAlignment="1" applyProtection="1">
      <alignment horizontal="center" vertical="center"/>
    </xf>
    <xf numFmtId="42" fontId="73" fillId="0" borderId="186"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3" fillId="0" borderId="159" xfId="42" applyNumberFormat="1" applyFont="1" applyFill="1" applyBorder="1" applyAlignment="1" applyProtection="1">
      <alignment horizontal="right" vertical="center"/>
    </xf>
    <xf numFmtId="42" fontId="75" fillId="0" borderId="192"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6" xfId="42" applyNumberFormat="1" applyFont="1" applyFill="1" applyBorder="1" applyAlignment="1" applyProtection="1">
      <alignment horizontal="right" vertical="center"/>
      <protection locked="0"/>
    </xf>
    <xf numFmtId="167" fontId="73" fillId="29" borderId="94" xfId="42" applyNumberFormat="1" applyFont="1" applyFill="1" applyBorder="1" applyAlignment="1" applyProtection="1">
      <alignment horizontal="right" vertical="center"/>
      <protection locked="0"/>
    </xf>
    <xf numFmtId="167" fontId="73" fillId="28" borderId="85" xfId="42" applyNumberFormat="1" applyFont="1" applyFill="1" applyBorder="1" applyAlignment="1" applyProtection="1">
      <alignment horizontal="right" vertical="center"/>
    </xf>
    <xf numFmtId="167" fontId="73" fillId="28" borderId="98"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87" xfId="42" applyNumberFormat="1" applyFont="1" applyFill="1" applyBorder="1" applyAlignment="1" applyProtection="1">
      <alignment horizontal="right" vertical="center"/>
    </xf>
    <xf numFmtId="167" fontId="73" fillId="28" borderId="147" xfId="42" applyNumberFormat="1" applyFont="1" applyFill="1" applyBorder="1" applyAlignment="1" applyProtection="1">
      <alignment horizontal="right" vertical="center"/>
    </xf>
    <xf numFmtId="167" fontId="73" fillId="28" borderId="193"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167" fontId="73" fillId="28" borderId="179" xfId="42" applyNumberFormat="1" applyFont="1" applyFill="1" applyBorder="1" applyAlignment="1" applyProtection="1">
      <alignment horizontal="right" vertical="center"/>
    </xf>
    <xf numFmtId="2" fontId="75" fillId="28" borderId="180" xfId="42" applyNumberFormat="1" applyFont="1" applyFill="1" applyBorder="1" applyAlignment="1" applyProtection="1">
      <alignment vertical="center"/>
    </xf>
    <xf numFmtId="2" fontId="75" fillId="28" borderId="194"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2" fontId="75" fillId="28" borderId="182"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9"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136"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29" borderId="81" xfId="44" applyNumberFormat="1" applyFont="1" applyFill="1" applyBorder="1" applyAlignment="1" applyProtection="1">
      <alignment horizontal="right" vertical="center"/>
      <protection locked="0"/>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7" fontId="5" fillId="0" borderId="207"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6" xfId="44" applyNumberFormat="1" applyFont="1" applyFill="1" applyBorder="1" applyAlignment="1" applyProtection="1">
      <alignment horizontal="right" vertical="center"/>
      <protection locked="0"/>
    </xf>
    <xf numFmtId="167" fontId="5" fillId="29" borderId="144" xfId="44" applyNumberFormat="1" applyFont="1" applyFill="1" applyBorder="1" applyAlignment="1" applyProtection="1">
      <alignment horizontal="right" vertical="center"/>
      <protection locked="0"/>
    </xf>
    <xf numFmtId="167" fontId="5" fillId="29" borderId="97" xfId="44" applyNumberFormat="1" applyFont="1" applyFill="1" applyBorder="1" applyAlignment="1" applyProtection="1">
      <alignment horizontal="right" vertical="center"/>
      <protection locked="0"/>
    </xf>
    <xf numFmtId="167" fontId="5" fillId="29" borderId="94" xfId="44" applyNumberFormat="1" applyFont="1" applyFill="1" applyBorder="1" applyAlignment="1" applyProtection="1">
      <alignment horizontal="right" vertical="center"/>
      <protection locked="0"/>
    </xf>
    <xf numFmtId="167" fontId="5" fillId="28" borderId="85" xfId="44" applyNumberFormat="1" applyFont="1" applyFill="1" applyBorder="1" applyAlignment="1" applyProtection="1">
      <alignment horizontal="right" vertical="center"/>
    </xf>
    <xf numFmtId="167" fontId="5" fillId="28" borderId="98"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87"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30" xfId="59" applyFont="1" applyFill="1" applyBorder="1" applyAlignment="1">
      <alignment horizontal="right"/>
    </xf>
    <xf numFmtId="10" fontId="30" fillId="0" borderId="130" xfId="59" applyNumberFormat="1" applyFont="1" applyFill="1" applyBorder="1" applyAlignment="1">
      <alignment horizontal="right"/>
    </xf>
    <xf numFmtId="168" fontId="30" fillId="0" borderId="130" xfId="65" applyNumberFormat="1" applyFont="1" applyFill="1" applyBorder="1" applyAlignment="1">
      <alignment horizontal="right"/>
    </xf>
    <xf numFmtId="49" fontId="0" fillId="30" borderId="58" xfId="0" quotePrefix="1" applyNumberFormat="1" applyFont="1" applyFill="1" applyBorder="1" applyAlignment="1">
      <alignment vertical="top"/>
    </xf>
    <xf numFmtId="0" fontId="21" fillId="0" borderId="0" xfId="0" applyFont="1" applyAlignment="1">
      <alignment horizontal="left"/>
    </xf>
    <xf numFmtId="42" fontId="30" fillId="0" borderId="130" xfId="59" applyNumberFormat="1" applyFont="1" applyFill="1" applyBorder="1" applyAlignment="1">
      <alignment horizontal="right"/>
    </xf>
    <xf numFmtId="0" fontId="7" fillId="24" borderId="0" xfId="59" applyFont="1" applyFill="1" applyBorder="1" applyAlignment="1">
      <alignment wrapText="1"/>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58" fillId="0" borderId="0" xfId="0" applyFont="1" applyBorder="1"/>
    <xf numFmtId="42" fontId="0" fillId="29" borderId="54" xfId="0" applyNumberFormat="1" applyFill="1" applyBorder="1" applyAlignment="1">
      <alignment wrapText="1"/>
    </xf>
    <xf numFmtId="0" fontId="17" fillId="0" borderId="0" xfId="50" applyFont="1" applyFill="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0" fontId="0" fillId="0" borderId="0" xfId="0" applyAlignment="1">
      <alignment horizontal="left" wrapText="1" indent="3"/>
    </xf>
    <xf numFmtId="0" fontId="0" fillId="0" borderId="0" xfId="0" applyFill="1" applyAlignment="1">
      <alignment horizontal="left" vertical="top" wrapText="1" indent="3"/>
    </xf>
    <xf numFmtId="0" fontId="0" fillId="0" borderId="0" xfId="0" applyFont="1" applyBorder="1" applyAlignment="1">
      <alignment vertical="top" wrapText="1"/>
    </xf>
    <xf numFmtId="0" fontId="0" fillId="0" borderId="0" xfId="0" applyFont="1" applyAlignment="1">
      <alignment vertical="top" wrapText="1"/>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65" fillId="0" borderId="0" xfId="0" applyFont="1" applyAlignment="1">
      <alignment horizontal="left" wrapText="1" indent="3"/>
    </xf>
    <xf numFmtId="166" fontId="30" fillId="28" borderId="195" xfId="65" applyNumberFormat="1" applyFont="1" applyFill="1" applyBorder="1" applyAlignment="1">
      <alignment horizontal="right"/>
    </xf>
    <xf numFmtId="166" fontId="30" fillId="28" borderId="196" xfId="65" applyNumberFormat="1" applyFont="1" applyFill="1" applyBorder="1" applyAlignment="1">
      <alignment horizontal="right"/>
    </xf>
    <xf numFmtId="166" fontId="30" fillId="28" borderId="197" xfId="65" applyNumberFormat="1" applyFont="1" applyFill="1" applyBorder="1" applyAlignment="1">
      <alignment horizontal="right"/>
    </xf>
    <xf numFmtId="0" fontId="1" fillId="25" borderId="195" xfId="59" applyFont="1" applyFill="1" applyBorder="1" applyAlignment="1">
      <alignment horizontal="left"/>
    </xf>
    <xf numFmtId="0" fontId="1" fillId="25" borderId="196" xfId="59" applyFont="1" applyFill="1" applyBorder="1" applyAlignment="1">
      <alignment horizontal="left"/>
    </xf>
    <xf numFmtId="0" fontId="1" fillId="25" borderId="197" xfId="59" applyFont="1" applyFill="1" applyBorder="1" applyAlignment="1">
      <alignment horizontal="left"/>
    </xf>
    <xf numFmtId="0" fontId="1" fillId="28" borderId="0" xfId="59" applyFont="1" applyFill="1" applyBorder="1" applyAlignment="1">
      <alignment wrapText="1"/>
    </xf>
    <xf numFmtId="167" fontId="30" fillId="25" borderId="195" xfId="59" applyNumberFormat="1" applyFont="1" applyFill="1" applyBorder="1" applyAlignment="1">
      <alignment horizontal="left"/>
    </xf>
    <xf numFmtId="167" fontId="30" fillId="25" borderId="196" xfId="59" applyNumberFormat="1" applyFont="1" applyFill="1" applyBorder="1" applyAlignment="1">
      <alignment horizontal="left"/>
    </xf>
    <xf numFmtId="167" fontId="30" fillId="25" borderId="197" xfId="59" applyNumberFormat="1" applyFont="1" applyFill="1" applyBorder="1" applyAlignment="1">
      <alignment horizontal="left"/>
    </xf>
    <xf numFmtId="0" fontId="7" fillId="24" borderId="0" xfId="59" applyFont="1" applyFill="1" applyBorder="1" applyAlignment="1">
      <alignment horizontal="left" wrapText="1"/>
    </xf>
    <xf numFmtId="0" fontId="7" fillId="24" borderId="0" xfId="59" applyFont="1" applyFill="1" applyBorder="1" applyAlignment="1">
      <alignment wrapText="1"/>
    </xf>
    <xf numFmtId="0" fontId="7" fillId="28" borderId="0" xfId="59" applyFont="1" applyFill="1" applyBorder="1" applyAlignment="1"/>
    <xf numFmtId="42" fontId="30" fillId="0" borderId="195" xfId="59" applyNumberFormat="1" applyFont="1" applyFill="1" applyBorder="1" applyAlignment="1">
      <alignment horizontal="center"/>
    </xf>
    <xf numFmtId="0" fontId="30" fillId="0" borderId="196" xfId="59" applyFont="1" applyFill="1" applyBorder="1" applyAlignment="1">
      <alignment horizontal="center"/>
    </xf>
    <xf numFmtId="0" fontId="30" fillId="0" borderId="197" xfId="59" applyFont="1" applyFill="1" applyBorder="1" applyAlignment="1">
      <alignment horizontal="center"/>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37" fontId="30" fillId="25" borderId="197" xfId="59" applyNumberFormat="1" applyFont="1" applyFill="1" applyBorder="1" applyAlignment="1">
      <alignment horizontal="right"/>
    </xf>
    <xf numFmtId="0" fontId="30" fillId="25" borderId="195" xfId="59" applyFont="1" applyFill="1" applyBorder="1" applyAlignment="1">
      <alignment horizontal="left"/>
    </xf>
    <xf numFmtId="0" fontId="30" fillId="25" borderId="196" xfId="59" applyFont="1" applyFill="1" applyBorder="1" applyAlignment="1">
      <alignment horizontal="left"/>
    </xf>
    <xf numFmtId="0" fontId="30" fillId="25" borderId="197" xfId="59"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17" fillId="25" borderId="195" xfId="59" applyFont="1" applyFill="1" applyBorder="1" applyAlignment="1">
      <alignment horizontal="left"/>
    </xf>
    <xf numFmtId="0" fontId="17" fillId="25" borderId="197" xfId="59" applyFont="1" applyFill="1" applyBorder="1" applyAlignment="1">
      <alignment horizontal="lef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30" fillId="25" borderId="197" xfId="59" applyFont="1" applyFill="1" applyBorder="1" applyAlignment="1">
      <alignment horizontal="right"/>
    </xf>
    <xf numFmtId="0" fontId="1" fillId="29" borderId="195" xfId="59" applyFont="1" applyFill="1" applyBorder="1" applyAlignment="1">
      <alignment horizontal="left"/>
    </xf>
    <xf numFmtId="0" fontId="1" fillId="29" borderId="196" xfId="59" applyFont="1" applyFill="1" applyBorder="1" applyAlignment="1">
      <alignment horizontal="left"/>
    </xf>
    <xf numFmtId="0" fontId="1" fillId="29" borderId="197" xfId="59" applyFont="1" applyFill="1" applyBorder="1" applyAlignment="1">
      <alignment horizontal="left"/>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44" fontId="1" fillId="25" borderId="197" xfId="59" applyNumberFormat="1" applyFont="1" applyFill="1" applyBorder="1" applyAlignment="1">
      <alignment horizontal="left"/>
    </xf>
    <xf numFmtId="0" fontId="19" fillId="24" borderId="0" xfId="59" applyFont="1" applyFill="1" applyBorder="1" applyAlignment="1">
      <alignment horizontal="center"/>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25" borderId="197" xfId="59" applyFont="1"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5" xfId="59" applyFont="1" applyFill="1" applyBorder="1"/>
    <xf numFmtId="0" fontId="17" fillId="29" borderId="196" xfId="59" applyFont="1" applyFill="1" applyBorder="1"/>
    <xf numFmtId="0" fontId="17" fillId="29" borderId="197" xfId="59" applyFont="1" applyFill="1" applyBorder="1"/>
    <xf numFmtId="0" fontId="66" fillId="29" borderId="195" xfId="59" applyFont="1" applyFill="1" applyBorder="1" applyAlignment="1">
      <alignment horizontal="left"/>
    </xf>
    <xf numFmtId="0" fontId="66" fillId="29" borderId="196" xfId="59" applyFont="1" applyFill="1" applyBorder="1" applyAlignment="1">
      <alignment horizontal="left"/>
    </xf>
    <xf numFmtId="0" fontId="66" fillId="29" borderId="197" xfId="59" applyFont="1" applyFill="1" applyBorder="1" applyAlignment="1">
      <alignment horizontal="left"/>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1" xfId="0" applyFont="1" applyBorder="1"/>
    <xf numFmtId="0" fontId="58" fillId="0" borderId="100" xfId="0" applyFont="1" applyBorder="1"/>
    <xf numFmtId="0" fontId="80" fillId="0" borderId="0" xfId="0" applyFont="1" applyFill="1" applyBorder="1" applyAlignment="1">
      <alignment vertical="top" wrapText="1"/>
    </xf>
    <xf numFmtId="0" fontId="80" fillId="0" borderId="100"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13" xfId="0" applyNumberFormat="1" applyFont="1" applyBorder="1" applyAlignment="1">
      <alignment wrapText="1"/>
    </xf>
    <xf numFmtId="42" fontId="0" fillId="0" borderId="14" xfId="0" applyNumberFormat="1" applyFont="1" applyBorder="1" applyAlignment="1">
      <alignment wrapText="1"/>
    </xf>
    <xf numFmtId="42" fontId="0" fillId="0" borderId="15" xfId="0" applyNumberFormat="1" applyFont="1"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100"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46" fillId="24" borderId="0" xfId="59" applyFont="1" applyFill="1" applyBorder="1" applyAlignment="1">
      <alignment horizontal="center"/>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18" fillId="30" borderId="112" xfId="0" applyFont="1" applyFill="1" applyBorder="1" applyAlignment="1">
      <alignment horizontal="center"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30" borderId="107" xfId="0" applyFont="1" applyFill="1" applyBorder="1" applyAlignment="1">
      <alignment horizontal="center" vertical="center" wrapText="1"/>
    </xf>
    <xf numFmtId="0" fontId="18" fillId="27" borderId="108" xfId="0" applyFont="1" applyFill="1" applyBorder="1" applyAlignment="1" applyProtection="1">
      <alignment vertical="center"/>
    </xf>
    <xf numFmtId="0" fontId="18" fillId="27" borderId="109" xfId="0" applyFont="1" applyFill="1" applyBorder="1" applyAlignment="1" applyProtection="1">
      <alignment vertical="center"/>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5" xfId="42" applyNumberFormat="1" applyFont="1" applyFill="1" applyBorder="1" applyAlignment="1" applyProtection="1">
      <alignment horizontal="left" vertical="center"/>
      <protection locked="0"/>
    </xf>
    <xf numFmtId="44" fontId="73" fillId="29" borderId="198" xfId="42" applyNumberFormat="1" applyFont="1" applyFill="1" applyBorder="1" applyAlignment="1" applyProtection="1">
      <alignment horizontal="right" vertical="center"/>
      <protection locked="0"/>
    </xf>
    <xf numFmtId="44" fontId="73" fillId="29" borderId="199"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28" borderId="113" xfId="42" applyFont="1" applyFill="1" applyBorder="1" applyAlignment="1" applyProtection="1">
      <alignment vertical="center"/>
      <protection locked="0"/>
    </xf>
    <xf numFmtId="0" fontId="76" fillId="35" borderId="0" xfId="42" applyFont="1" applyFill="1" applyBorder="1" applyAlignment="1" applyProtection="1">
      <alignment vertical="center"/>
    </xf>
    <xf numFmtId="0" fontId="75" fillId="33" borderId="108" xfId="42" applyFont="1" applyFill="1" applyBorder="1" applyAlignment="1" applyProtection="1">
      <alignment horizontal="center" vertical="center"/>
    </xf>
    <xf numFmtId="0" fontId="75" fillId="33" borderId="116" xfId="42" applyFont="1" applyFill="1" applyBorder="1" applyAlignment="1" applyProtection="1">
      <alignment horizontal="center"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117" xfId="42" applyNumberFormat="1" applyFont="1" applyFill="1" applyBorder="1" applyAlignment="1" applyProtection="1">
      <alignment vertical="center"/>
      <protection locked="0"/>
    </xf>
    <xf numFmtId="44" fontId="73" fillId="29" borderId="118" xfId="42" applyNumberFormat="1" applyFont="1" applyFill="1" applyBorder="1" applyAlignment="1" applyProtection="1">
      <alignment horizontal="right" vertical="center"/>
      <protection locked="0"/>
    </xf>
    <xf numFmtId="44" fontId="73" fillId="29" borderId="119" xfId="42" applyNumberFormat="1" applyFont="1" applyFill="1" applyBorder="1" applyAlignment="1" applyProtection="1">
      <alignment horizontal="right" vertical="center"/>
      <protection locked="0"/>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167" fontId="75" fillId="28" borderId="167" xfId="42" applyNumberFormat="1" applyFont="1" applyFill="1" applyBorder="1" applyAlignment="1" applyProtection="1">
      <alignment horizontal="center"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114" xfId="42" applyNumberFormat="1" applyFont="1" applyFill="1" applyBorder="1" applyAlignment="1" applyProtection="1">
      <alignment horizontal="left" vertical="center"/>
      <protection locked="0"/>
    </xf>
    <xf numFmtId="44" fontId="73" fillId="29" borderId="115" xfId="42" applyNumberFormat="1" applyFont="1" applyFill="1" applyBorder="1" applyAlignment="1" applyProtection="1">
      <alignment horizontal="right" vertical="center"/>
      <protection locked="0"/>
    </xf>
    <xf numFmtId="44" fontId="73" fillId="29" borderId="82" xfId="42" applyNumberFormat="1" applyFont="1" applyFill="1" applyBorder="1" applyAlignment="1" applyProtection="1">
      <alignment horizontal="right" vertical="center"/>
      <protection locked="0"/>
    </xf>
    <xf numFmtId="0" fontId="78" fillId="28" borderId="200" xfId="42" applyFont="1" applyFill="1" applyBorder="1" applyAlignment="1" applyProtection="1">
      <alignment horizontal="left" vertical="center"/>
    </xf>
    <xf numFmtId="0" fontId="78" fillId="28" borderId="201" xfId="42" applyFont="1" applyFill="1" applyBorder="1" applyAlignment="1" applyProtection="1">
      <alignment horizontal="left" vertical="center"/>
    </xf>
    <xf numFmtId="167" fontId="75" fillId="0" borderId="166" xfId="42" applyNumberFormat="1" applyFont="1" applyFill="1" applyBorder="1" applyAlignment="1" applyProtection="1">
      <alignment horizontal="center" vertical="center"/>
    </xf>
    <xf numFmtId="167" fontId="75" fillId="0" borderId="167" xfId="42" applyNumberFormat="1" applyFont="1" applyFill="1" applyBorder="1" applyAlignment="1" applyProtection="1">
      <alignment horizontal="center"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44" fontId="73" fillId="28" borderId="167" xfId="42" applyNumberFormat="1" applyFont="1" applyFill="1" applyBorder="1" applyAlignment="1" applyProtection="1">
      <alignment horizontal="center" vertical="center"/>
    </xf>
    <xf numFmtId="0" fontId="10" fillId="33" borderId="108" xfId="44" applyFont="1" applyFill="1" applyBorder="1" applyAlignment="1" applyProtection="1">
      <alignment horizontal="center" vertical="center"/>
    </xf>
    <xf numFmtId="0" fontId="10" fillId="33" borderId="116" xfId="44" applyFont="1" applyFill="1" applyBorder="1" applyAlignment="1" applyProtection="1">
      <alignment horizontal="center" vertical="center"/>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117" xfId="44" applyNumberFormat="1" applyFont="1" applyFill="1" applyBorder="1" applyAlignment="1" applyProtection="1">
      <alignment vertical="center"/>
      <protection locked="0"/>
    </xf>
    <xf numFmtId="44" fontId="5" fillId="29" borderId="118" xfId="44" applyNumberFormat="1" applyFont="1" applyFill="1" applyBorder="1" applyAlignment="1" applyProtection="1">
      <alignment horizontal="right" vertical="center"/>
      <protection locked="0"/>
    </xf>
    <xf numFmtId="44" fontId="5" fillId="29" borderId="119" xfId="44" applyNumberFormat="1" applyFont="1" applyFill="1" applyBorder="1" applyAlignment="1" applyProtection="1">
      <alignment horizontal="righ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114" xfId="44" applyNumberFormat="1" applyFont="1" applyFill="1" applyBorder="1" applyAlignment="1" applyProtection="1">
      <alignment horizontal="left" vertical="center"/>
      <protection locked="0"/>
    </xf>
    <xf numFmtId="44" fontId="5" fillId="29" borderId="115" xfId="44" applyNumberFormat="1" applyFont="1" applyFill="1" applyBorder="1" applyAlignment="1" applyProtection="1">
      <alignment horizontal="right" vertical="center"/>
      <protection locked="0"/>
    </xf>
    <xf numFmtId="44" fontId="5" fillId="29" borderId="82" xfId="44" applyNumberFormat="1" applyFont="1" applyFill="1" applyBorder="1" applyAlignment="1" applyProtection="1">
      <alignment horizontal="right" vertical="center"/>
      <protection locked="0"/>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5" xfId="44" applyNumberFormat="1" applyFont="1" applyFill="1" applyBorder="1" applyAlignment="1" applyProtection="1">
      <alignment horizontal="left" vertical="center"/>
      <protection locked="0"/>
    </xf>
    <xf numFmtId="44" fontId="5" fillId="29" borderId="198" xfId="44" applyNumberFormat="1" applyFont="1" applyFill="1" applyBorder="1" applyAlignment="1" applyProtection="1">
      <alignment horizontal="right" vertical="center"/>
      <protection locked="0"/>
    </xf>
    <xf numFmtId="44" fontId="5" fillId="29" borderId="199"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0" fontId="81" fillId="28" borderId="201" xfId="44" applyFont="1" applyFill="1" applyBorder="1" applyAlignment="1" applyProtection="1">
      <alignment horizontal="left" vertical="center"/>
    </xf>
    <xf numFmtId="49" fontId="73" fillId="0" borderId="72" xfId="42" applyNumberFormat="1" applyFont="1" applyFill="1" applyBorder="1" applyAlignment="1" applyProtection="1">
      <alignment vertical="center"/>
      <protection locked="0"/>
    </xf>
    <xf numFmtId="49" fontId="73" fillId="0" borderId="42" xfId="42" applyNumberFormat="1" applyFont="1" applyFill="1" applyBorder="1" applyAlignment="1" applyProtection="1">
      <alignment horizontal="left" vertical="center"/>
      <protection locked="0"/>
    </xf>
    <xf numFmtId="49" fontId="5" fillId="0" borderId="72" xfId="44" applyNumberFormat="1" applyFont="1" applyFill="1" applyBorder="1" applyAlignment="1" applyProtection="1">
      <alignment vertical="center"/>
      <protection locked="0"/>
    </xf>
    <xf numFmtId="49" fontId="5" fillId="0" borderId="42" xfId="44" applyNumberFormat="1" applyFont="1" applyFill="1" applyBorder="1" applyAlignment="1" applyProtection="1">
      <alignment horizontal="left" vertical="center"/>
      <protection locked="0"/>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122"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5"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2" fillId="28" borderId="125" xfId="0" applyFont="1" applyFill="1" applyBorder="1" applyAlignment="1">
      <alignment vertical="top" wrapText="1"/>
    </xf>
    <xf numFmtId="0" fontId="62" fillId="28" borderId="126" xfId="0" applyFont="1" applyFill="1" applyBorder="1" applyAlignment="1">
      <alignment vertical="top" wrapText="1"/>
    </xf>
    <xf numFmtId="0" fontId="71" fillId="31" borderId="120" xfId="0" applyFont="1" applyFill="1" applyBorder="1" applyAlignment="1">
      <alignment horizontal="center" vertical="top" wrapText="1"/>
    </xf>
    <xf numFmtId="0" fontId="71" fillId="31" borderId="121" xfId="0" applyFont="1" applyFill="1" applyBorder="1" applyAlignment="1">
      <alignment horizontal="center" vertical="top" wrapText="1"/>
    </xf>
    <xf numFmtId="0" fontId="0" fillId="28" borderId="0" xfId="0" applyFill="1" applyAlignment="1">
      <alignment horizontal="left" vertical="top" wrapText="1" indent="1"/>
    </xf>
    <xf numFmtId="0" fontId="0" fillId="28" borderId="0" xfId="0" applyFill="1" applyAlignment="1">
      <alignment wrapText="1"/>
    </xf>
    <xf numFmtId="0" fontId="64" fillId="28" borderId="0" xfId="0" applyFont="1" applyFill="1" applyAlignment="1">
      <alignment horizontal="center"/>
    </xf>
    <xf numFmtId="0" fontId="62" fillId="28" borderId="123" xfId="0" applyFont="1" applyFill="1" applyBorder="1" applyAlignment="1">
      <alignment vertical="top" wrapText="1"/>
    </xf>
    <xf numFmtId="0" fontId="62" fillId="28" borderId="124" xfId="0" applyFont="1" applyFill="1" applyBorder="1" applyAlignment="1">
      <alignment vertical="top" wrapText="1"/>
    </xf>
    <xf numFmtId="0" fontId="58" fillId="28" borderId="0" xfId="0" applyFont="1" applyFill="1" applyAlignment="1">
      <alignment horizontal="center"/>
    </xf>
    <xf numFmtId="0" fontId="59" fillId="28" borderId="0" xfId="0" applyFont="1" applyFill="1" applyBorder="1"/>
    <xf numFmtId="0" fontId="59" fillId="28" borderId="100" xfId="0" applyFont="1" applyFill="1" applyBorder="1"/>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0" fillId="29" borderId="0" xfId="0" applyFill="1" applyBorder="1" applyAlignment="1">
      <alignment wrapText="1"/>
    </xf>
    <xf numFmtId="0" fontId="0" fillId="0" borderId="10" xfId="0" applyBorder="1" applyAlignment="1">
      <alignment wrapText="1"/>
    </xf>
    <xf numFmtId="0" fontId="0" fillId="29" borderId="126"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cellXfs>
  <cellStyles count="7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rmal_Unit Info by Building" xfId="61"/>
    <cellStyle name="Note 2" xfId="62"/>
    <cellStyle name="Note 2 2" xfId="63"/>
    <cellStyle name="Output 2" xfId="64"/>
    <cellStyle name="Percent" xfId="65" builtinId="5"/>
    <cellStyle name="Percent 2" xfId="66"/>
    <cellStyle name="Percent 3" xfId="67"/>
    <cellStyle name="Percent 3 2" xfId="68"/>
    <cellStyle name="Title 2" xfId="69"/>
    <cellStyle name="Total 2" xfId="70"/>
    <cellStyle name="Warning Text 2" xfId="71"/>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8"/>
  <sheetViews>
    <sheetView showGridLines="0" tabSelected="1" zoomScaleNormal="100" workbookViewId="0">
      <selection activeCell="C3" sqref="C3:F3"/>
    </sheetView>
  </sheetViews>
  <sheetFormatPr defaultColWidth="8.85546875" defaultRowHeight="15" x14ac:dyDescent="0.25"/>
  <cols>
    <col min="1" max="1" width="11.140625" style="2" customWidth="1"/>
    <col min="2" max="2" width="7.5703125" style="2" customWidth="1"/>
    <col min="3" max="3" width="51.7109375" style="2" bestFit="1" customWidth="1"/>
    <col min="4" max="4" width="3.7109375" style="2" customWidth="1"/>
    <col min="5" max="16384" width="8.85546875" style="2"/>
  </cols>
  <sheetData>
    <row r="1" spans="1:6" ht="18.75" x14ac:dyDescent="0.3">
      <c r="A1" s="554" t="s">
        <v>678</v>
      </c>
      <c r="B1" s="554"/>
      <c r="C1" s="554"/>
      <c r="D1" s="554"/>
      <c r="E1" s="554"/>
      <c r="F1" s="554"/>
    </row>
    <row r="2" spans="1:6" x14ac:dyDescent="0.25">
      <c r="A2" s="8"/>
      <c r="B2" s="8"/>
      <c r="C2" s="8"/>
      <c r="D2" s="8"/>
      <c r="E2" s="8"/>
    </row>
    <row r="3" spans="1:6" s="8" customFormat="1" ht="15.75" x14ac:dyDescent="0.25">
      <c r="A3" s="9" t="s">
        <v>27</v>
      </c>
      <c r="C3" s="555"/>
      <c r="D3" s="556"/>
      <c r="E3" s="556"/>
      <c r="F3" s="557"/>
    </row>
    <row r="4" spans="1:6" s="8" customFormat="1" x14ac:dyDescent="0.25"/>
    <row r="5" spans="1:6" s="13" customFormat="1" x14ac:dyDescent="0.25">
      <c r="A5" s="45" t="s">
        <v>81</v>
      </c>
    </row>
    <row r="6" spans="1:6" s="13" customFormat="1" ht="15" customHeight="1" x14ac:dyDescent="0.25">
      <c r="A6" s="550" t="s">
        <v>124</v>
      </c>
      <c r="B6" s="550"/>
      <c r="C6" s="550"/>
      <c r="D6" s="550"/>
      <c r="E6" s="550"/>
      <c r="F6" s="550"/>
    </row>
    <row r="7" spans="1:6" s="13" customFormat="1" x14ac:dyDescent="0.25">
      <c r="B7" s="54"/>
      <c r="C7" s="39" t="s">
        <v>77</v>
      </c>
    </row>
    <row r="8" spans="1:6" s="13" customFormat="1" x14ac:dyDescent="0.25">
      <c r="B8" s="54"/>
      <c r="C8" s="39" t="s">
        <v>78</v>
      </c>
    </row>
    <row r="9" spans="1:6" s="13" customFormat="1" x14ac:dyDescent="0.25"/>
    <row r="10" spans="1:6" s="13" customFormat="1" x14ac:dyDescent="0.25">
      <c r="A10" s="45" t="s">
        <v>228</v>
      </c>
    </row>
    <row r="11" spans="1:6" s="13" customFormat="1" x14ac:dyDescent="0.25">
      <c r="B11" s="54"/>
      <c r="C11" s="39" t="s">
        <v>208</v>
      </c>
    </row>
    <row r="12" spans="1:6" s="13" customFormat="1" x14ac:dyDescent="0.25">
      <c r="A12" s="1"/>
      <c r="B12" s="54"/>
      <c r="C12" s="39" t="s">
        <v>209</v>
      </c>
    </row>
    <row r="13" spans="1:6" s="13" customFormat="1" x14ac:dyDescent="0.25">
      <c r="A13" s="1"/>
      <c r="B13" s="54"/>
      <c r="C13" s="39" t="s">
        <v>210</v>
      </c>
    </row>
    <row r="14" spans="1:6" s="13" customFormat="1" x14ac:dyDescent="0.25">
      <c r="A14" s="1"/>
    </row>
    <row r="15" spans="1:6" s="13" customFormat="1" x14ac:dyDescent="0.25">
      <c r="A15" s="45" t="s">
        <v>502</v>
      </c>
    </row>
    <row r="16" spans="1:6" s="13" customFormat="1" x14ac:dyDescent="0.25">
      <c r="B16" s="54"/>
      <c r="C16" s="260" t="s">
        <v>503</v>
      </c>
    </row>
    <row r="17" spans="1:6" s="13" customFormat="1" x14ac:dyDescent="0.25">
      <c r="A17" s="100"/>
      <c r="B17" s="54"/>
      <c r="C17" s="260" t="s">
        <v>501</v>
      </c>
    </row>
    <row r="18" spans="1:6" s="13" customFormat="1" x14ac:dyDescent="0.25">
      <c r="A18" s="45"/>
    </row>
    <row r="19" spans="1:6" s="356" customFormat="1" x14ac:dyDescent="0.25">
      <c r="A19" s="45"/>
      <c r="B19" s="54">
        <v>0</v>
      </c>
      <c r="C19" s="31" t="s">
        <v>557</v>
      </c>
    </row>
    <row r="20" spans="1:6" s="356" customFormat="1" x14ac:dyDescent="0.25">
      <c r="A20" s="45"/>
      <c r="B20" s="54">
        <v>0</v>
      </c>
      <c r="C20" s="30" t="s">
        <v>558</v>
      </c>
    </row>
    <row r="21" spans="1:6" s="356" customFormat="1" x14ac:dyDescent="0.25">
      <c r="A21" s="45"/>
      <c r="B21" s="54">
        <v>0</v>
      </c>
      <c r="C21" s="30" t="s">
        <v>556</v>
      </c>
    </row>
    <row r="22" spans="1:6" s="356" customFormat="1" x14ac:dyDescent="0.25">
      <c r="A22" s="45"/>
      <c r="B22" s="362" t="e">
        <f>B19/(B20+B21)</f>
        <v>#DIV/0!</v>
      </c>
      <c r="C22" s="30" t="s">
        <v>559</v>
      </c>
    </row>
    <row r="23" spans="1:6" s="356" customFormat="1" x14ac:dyDescent="0.25">
      <c r="A23" s="45"/>
      <c r="B23" s="361"/>
    </row>
    <row r="24" spans="1:6" x14ac:dyDescent="0.25">
      <c r="A24" s="45" t="s">
        <v>82</v>
      </c>
      <c r="B24" s="8"/>
      <c r="C24" s="8"/>
      <c r="D24" s="8"/>
      <c r="E24" s="8"/>
    </row>
    <row r="25" spans="1:6" x14ac:dyDescent="0.25">
      <c r="A25" s="8"/>
      <c r="B25" s="54"/>
      <c r="C25" s="3" t="s">
        <v>15</v>
      </c>
      <c r="D25" s="8"/>
      <c r="E25" s="8"/>
    </row>
    <row r="26" spans="1:6" x14ac:dyDescent="0.25">
      <c r="A26" s="8"/>
      <c r="B26" s="54"/>
      <c r="C26" s="3" t="s">
        <v>16</v>
      </c>
      <c r="D26" s="8"/>
      <c r="E26" s="8"/>
    </row>
    <row r="27" spans="1:6" x14ac:dyDescent="0.25">
      <c r="A27" s="8"/>
      <c r="B27" s="54"/>
      <c r="C27" s="43" t="s">
        <v>80</v>
      </c>
      <c r="D27" s="8"/>
      <c r="E27" s="8"/>
    </row>
    <row r="28" spans="1:6" x14ac:dyDescent="0.25">
      <c r="A28" s="8"/>
      <c r="B28" s="8"/>
      <c r="C28" s="8"/>
      <c r="D28" s="8"/>
      <c r="E28" s="8"/>
    </row>
    <row r="29" spans="1:6" x14ac:dyDescent="0.25">
      <c r="A29" s="45" t="s">
        <v>83</v>
      </c>
      <c r="B29" s="8"/>
      <c r="C29" s="8"/>
      <c r="D29" s="8"/>
      <c r="E29" s="8"/>
    </row>
    <row r="30" spans="1:6" ht="15" customHeight="1" x14ac:dyDescent="0.25">
      <c r="A30" s="8" t="s">
        <v>14</v>
      </c>
      <c r="B30" s="54"/>
      <c r="C30" s="552" t="s">
        <v>229</v>
      </c>
      <c r="D30" s="552"/>
      <c r="E30" s="552"/>
      <c r="F30" s="552"/>
    </row>
    <row r="31" spans="1:6" x14ac:dyDescent="0.25">
      <c r="A31" s="8"/>
      <c r="B31" s="4"/>
      <c r="C31" s="552"/>
      <c r="D31" s="552"/>
      <c r="E31" s="552"/>
      <c r="F31" s="552"/>
    </row>
    <row r="32" spans="1:6" ht="15" customHeight="1" x14ac:dyDescent="0.25">
      <c r="A32" s="8"/>
      <c r="B32" s="54"/>
      <c r="C32" s="553" t="s">
        <v>230</v>
      </c>
      <c r="D32" s="553"/>
      <c r="E32" s="553"/>
      <c r="F32" s="553"/>
    </row>
    <row r="33" spans="1:8" x14ac:dyDescent="0.25">
      <c r="A33" s="8"/>
      <c r="B33" s="8"/>
      <c r="C33" s="553"/>
      <c r="D33" s="553"/>
      <c r="E33" s="553"/>
      <c r="F33" s="553"/>
    </row>
    <row r="34" spans="1:8" x14ac:dyDescent="0.25">
      <c r="A34" s="8"/>
      <c r="B34" s="8"/>
      <c r="C34" s="553"/>
      <c r="D34" s="553"/>
      <c r="E34" s="553"/>
      <c r="F34" s="553"/>
    </row>
    <row r="35" spans="1:8" s="13" customFormat="1" x14ac:dyDescent="0.25">
      <c r="A35" s="45" t="s">
        <v>232</v>
      </c>
    </row>
    <row r="36" spans="1:8" s="13" customFormat="1" ht="15" customHeight="1" x14ac:dyDescent="0.25">
      <c r="A36" s="550" t="s">
        <v>579</v>
      </c>
      <c r="B36" s="550"/>
      <c r="C36" s="550"/>
      <c r="D36" s="550"/>
      <c r="E36" s="550"/>
      <c r="F36" s="550"/>
    </row>
    <row r="37" spans="1:8" s="356" customFormat="1" ht="39.6" customHeight="1" x14ac:dyDescent="0.25">
      <c r="A37" s="558" t="s">
        <v>580</v>
      </c>
      <c r="B37" s="558"/>
      <c r="C37" s="558"/>
      <c r="D37" s="558"/>
      <c r="E37" s="558"/>
      <c r="F37" s="558"/>
    </row>
    <row r="38" spans="1:8" s="13" customFormat="1" x14ac:dyDescent="0.25">
      <c r="B38" s="54"/>
      <c r="C38" s="169" t="s">
        <v>77</v>
      </c>
    </row>
    <row r="39" spans="1:8" s="13" customFormat="1" x14ac:dyDescent="0.25">
      <c r="B39" s="54"/>
      <c r="C39" s="169" t="s">
        <v>78</v>
      </c>
    </row>
    <row r="40" spans="1:8" s="13" customFormat="1" x14ac:dyDescent="0.25"/>
    <row r="41" spans="1:8" s="13" customFormat="1" x14ac:dyDescent="0.25">
      <c r="A41" s="45" t="s">
        <v>84</v>
      </c>
    </row>
    <row r="42" spans="1:8" s="7" customFormat="1" x14ac:dyDescent="0.25">
      <c r="A42" s="44" t="s">
        <v>231</v>
      </c>
      <c r="B42" s="8"/>
      <c r="C42" s="8"/>
      <c r="D42" s="8"/>
      <c r="E42" s="8"/>
    </row>
    <row r="43" spans="1:8" s="7" customFormat="1" x14ac:dyDescent="0.25">
      <c r="A43" s="8"/>
      <c r="B43" s="54"/>
      <c r="C43" s="8" t="s">
        <v>5</v>
      </c>
      <c r="D43" s="8"/>
      <c r="E43" s="8"/>
      <c r="G43" s="6"/>
      <c r="H43" s="6"/>
    </row>
    <row r="44" spans="1:8" s="7" customFormat="1" x14ac:dyDescent="0.25">
      <c r="A44" s="8"/>
      <c r="B44" s="54"/>
      <c r="C44" s="8" t="s">
        <v>26</v>
      </c>
      <c r="D44" s="8"/>
      <c r="E44" s="8"/>
      <c r="G44" s="6"/>
      <c r="H44" s="6"/>
    </row>
    <row r="45" spans="1:8" s="13" customFormat="1" x14ac:dyDescent="0.25">
      <c r="B45" s="54"/>
      <c r="C45" s="72" t="s">
        <v>108</v>
      </c>
      <c r="G45" s="6"/>
      <c r="H45" s="6"/>
    </row>
    <row r="46" spans="1:8" s="7" customFormat="1" x14ac:dyDescent="0.25">
      <c r="A46" s="8"/>
      <c r="B46" s="54"/>
      <c r="C46" s="72" t="s">
        <v>205</v>
      </c>
      <c r="D46" s="8"/>
      <c r="E46" s="8"/>
    </row>
    <row r="48" spans="1:8" x14ac:dyDescent="0.25">
      <c r="A48" s="45" t="s">
        <v>85</v>
      </c>
    </row>
    <row r="49" spans="1:8" s="13" customFormat="1" ht="15" customHeight="1" x14ac:dyDescent="0.25">
      <c r="A49" s="551" t="s">
        <v>679</v>
      </c>
      <c r="B49" s="551"/>
      <c r="C49" s="551"/>
      <c r="D49" s="551"/>
      <c r="E49" s="551"/>
      <c r="F49" s="551"/>
    </row>
    <row r="50" spans="1:8" s="13" customFormat="1" ht="17.25" customHeight="1" x14ac:dyDescent="0.25">
      <c r="A50" s="551"/>
      <c r="B50" s="551"/>
      <c r="C50" s="551"/>
      <c r="D50" s="551"/>
      <c r="E50" s="551"/>
      <c r="F50" s="551"/>
    </row>
    <row r="51" spans="1:8" x14ac:dyDescent="0.25">
      <c r="B51" s="34"/>
      <c r="C51" s="39" t="s">
        <v>79</v>
      </c>
      <c r="E51" s="71"/>
    </row>
    <row r="53" spans="1:8" s="13" customFormat="1" x14ac:dyDescent="0.25">
      <c r="A53" s="45" t="s">
        <v>191</v>
      </c>
    </row>
    <row r="54" spans="1:8" s="13" customFormat="1" x14ac:dyDescent="0.25">
      <c r="A54" s="107" t="s">
        <v>190</v>
      </c>
    </row>
    <row r="55" spans="1:8" s="13" customFormat="1" x14ac:dyDescent="0.25">
      <c r="B55" s="54"/>
      <c r="C55" s="72" t="s">
        <v>211</v>
      </c>
      <c r="G55" s="6"/>
      <c r="H55" s="6"/>
    </row>
    <row r="56" spans="1:8" s="13" customFormat="1" x14ac:dyDescent="0.25">
      <c r="B56" s="54"/>
      <c r="C56" s="102" t="s">
        <v>212</v>
      </c>
      <c r="G56" s="6"/>
      <c r="H56" s="6"/>
    </row>
    <row r="57" spans="1:8" s="13" customFormat="1" x14ac:dyDescent="0.25">
      <c r="B57" s="54"/>
      <c r="C57" s="102" t="s">
        <v>555</v>
      </c>
      <c r="G57" s="6"/>
      <c r="H57" s="6"/>
    </row>
    <row r="58" spans="1:8" s="13" customFormat="1" x14ac:dyDescent="0.25">
      <c r="B58" s="54"/>
      <c r="C58" s="42" t="s">
        <v>213</v>
      </c>
      <c r="G58" s="6"/>
      <c r="H58" s="6"/>
    </row>
    <row r="60" spans="1:8" s="13" customFormat="1" x14ac:dyDescent="0.25">
      <c r="A60" s="45" t="s">
        <v>505</v>
      </c>
    </row>
    <row r="61" spans="1:8" s="13" customFormat="1" ht="17.45" customHeight="1" x14ac:dyDescent="0.25">
      <c r="A61" s="550" t="s">
        <v>504</v>
      </c>
      <c r="B61" s="550"/>
      <c r="C61" s="550"/>
      <c r="D61" s="550"/>
      <c r="E61" s="550"/>
      <c r="F61" s="550"/>
    </row>
    <row r="62" spans="1:8" s="13" customFormat="1" x14ac:dyDescent="0.25">
      <c r="B62" s="54"/>
      <c r="C62" s="259" t="s">
        <v>500</v>
      </c>
      <c r="E62" s="71"/>
    </row>
    <row r="63" spans="1:8" s="13" customFormat="1" x14ac:dyDescent="0.25">
      <c r="B63" s="54"/>
      <c r="C63" s="259" t="s">
        <v>78</v>
      </c>
    </row>
    <row r="66" spans="1:3" x14ac:dyDescent="0.25">
      <c r="A66" s="45" t="s">
        <v>600</v>
      </c>
    </row>
    <row r="67" spans="1:3" x14ac:dyDescent="0.25">
      <c r="A67" s="44" t="s">
        <v>594</v>
      </c>
    </row>
    <row r="68" spans="1:3" x14ac:dyDescent="0.25">
      <c r="C68" s="71"/>
    </row>
  </sheetData>
  <mergeCells count="9">
    <mergeCell ref="A61:F61"/>
    <mergeCell ref="A49:F50"/>
    <mergeCell ref="C30:F31"/>
    <mergeCell ref="C32:F34"/>
    <mergeCell ref="A1:F1"/>
    <mergeCell ref="C3:F3"/>
    <mergeCell ref="A6:F6"/>
    <mergeCell ref="A36:F36"/>
    <mergeCell ref="A37:F37"/>
  </mergeCells>
  <pageMargins left="0.7" right="0.7" top="0.75" bottom="0.75" header="0.3" footer="0.3"/>
  <pageSetup fitToHeight="2" orientation="portrait" r:id="rId1"/>
  <headerFooter>
    <oddFooter>&amp;L&amp;A - &amp;P&amp;R2015 WSHFC 9% Addendum</oddFooter>
  </headerFooter>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1"/>
  <sheetViews>
    <sheetView zoomScaleNormal="100" workbookViewId="0">
      <selection activeCell="E11" sqref="E11:J11"/>
    </sheetView>
  </sheetViews>
  <sheetFormatPr defaultColWidth="9.140625" defaultRowHeight="15" x14ac:dyDescent="0.25"/>
  <cols>
    <col min="1" max="1" width="4.140625" style="41" customWidth="1"/>
    <col min="2" max="2" width="9.140625" style="41" customWidth="1"/>
    <col min="3" max="3" width="10" style="41" customWidth="1"/>
    <col min="4" max="4" width="9.85546875" style="41" customWidth="1"/>
    <col min="5" max="6" width="9.140625" style="41"/>
    <col min="7" max="7" width="6" style="41" customWidth="1"/>
    <col min="8" max="8" width="3.85546875" style="41" customWidth="1"/>
    <col min="9" max="9" width="9.140625" style="41"/>
    <col min="10" max="10" width="9.140625" style="41" customWidth="1"/>
    <col min="11" max="16384" width="9.140625" style="41"/>
  </cols>
  <sheetData>
    <row r="1" spans="1:10" ht="18.75" x14ac:dyDescent="0.3">
      <c r="A1" s="757" t="s">
        <v>17</v>
      </c>
      <c r="B1" s="757"/>
      <c r="C1" s="757"/>
      <c r="D1" s="757"/>
      <c r="E1" s="757"/>
      <c r="F1" s="757"/>
      <c r="G1" s="757"/>
      <c r="H1" s="757"/>
      <c r="I1" s="757"/>
    </row>
    <row r="2" spans="1:10" x14ac:dyDescent="0.25">
      <c r="A2" s="760" t="s">
        <v>19</v>
      </c>
      <c r="B2" s="760"/>
      <c r="C2" s="760"/>
      <c r="D2" s="760"/>
      <c r="E2" s="760"/>
      <c r="F2" s="760"/>
      <c r="G2" s="760"/>
      <c r="H2" s="760"/>
      <c r="I2" s="760"/>
    </row>
    <row r="4" spans="1:10" x14ac:dyDescent="0.25">
      <c r="A4" s="756" t="s">
        <v>18</v>
      </c>
      <c r="B4" s="756"/>
      <c r="C4" s="756"/>
      <c r="D4" s="756"/>
      <c r="E4" s="756"/>
      <c r="F4" s="756"/>
      <c r="G4" s="756"/>
      <c r="H4" s="756"/>
      <c r="I4" s="756"/>
      <c r="J4" s="756"/>
    </row>
    <row r="5" spans="1:10" x14ac:dyDescent="0.25">
      <c r="A5" s="756"/>
      <c r="B5" s="756"/>
      <c r="C5" s="756"/>
      <c r="D5" s="756"/>
      <c r="E5" s="756"/>
      <c r="F5" s="756"/>
      <c r="G5" s="756"/>
      <c r="H5" s="756"/>
      <c r="I5" s="756"/>
      <c r="J5" s="756"/>
    </row>
    <row r="6" spans="1:10" x14ac:dyDescent="0.25">
      <c r="A6" s="756"/>
      <c r="B6" s="756"/>
      <c r="C6" s="756"/>
      <c r="D6" s="756"/>
      <c r="E6" s="756"/>
      <c r="F6" s="756"/>
      <c r="G6" s="756"/>
      <c r="H6" s="756"/>
      <c r="I6" s="756"/>
      <c r="J6" s="756"/>
    </row>
    <row r="7" spans="1:10" x14ac:dyDescent="0.25">
      <c r="A7" s="756"/>
      <c r="B7" s="756"/>
      <c r="C7" s="756"/>
      <c r="D7" s="756"/>
      <c r="E7" s="756"/>
      <c r="F7" s="756"/>
      <c r="G7" s="756"/>
      <c r="H7" s="756"/>
      <c r="I7" s="756"/>
      <c r="J7" s="756"/>
    </row>
    <row r="9" spans="1:10" x14ac:dyDescent="0.25">
      <c r="A9" s="61" t="s">
        <v>93</v>
      </c>
    </row>
    <row r="11" spans="1:10" x14ac:dyDescent="0.25">
      <c r="B11" s="761" t="s">
        <v>94</v>
      </c>
      <c r="C11" s="761"/>
      <c r="D11" s="762"/>
      <c r="E11" s="763"/>
      <c r="F11" s="764"/>
      <c r="G11" s="764"/>
      <c r="H11" s="764"/>
      <c r="I11" s="764"/>
      <c r="J11" s="765"/>
    </row>
    <row r="12" spans="1:10" x14ac:dyDescent="0.25">
      <c r="B12" s="761" t="s">
        <v>95</v>
      </c>
      <c r="C12" s="761"/>
      <c r="D12" s="762"/>
      <c r="E12" s="763"/>
      <c r="F12" s="764"/>
      <c r="G12" s="764"/>
      <c r="H12" s="764"/>
      <c r="I12" s="764"/>
      <c r="J12" s="765"/>
    </row>
    <row r="13" spans="1:10" x14ac:dyDescent="0.25">
      <c r="B13" s="761" t="s">
        <v>96</v>
      </c>
      <c r="C13" s="761"/>
      <c r="D13" s="762"/>
      <c r="E13" s="766"/>
      <c r="F13" s="767"/>
      <c r="G13" s="767"/>
      <c r="H13" s="767"/>
      <c r="I13" s="767"/>
      <c r="J13" s="768"/>
    </row>
    <row r="14" spans="1:10" x14ac:dyDescent="0.25">
      <c r="B14" s="761" t="s">
        <v>88</v>
      </c>
      <c r="C14" s="761"/>
      <c r="D14" s="762"/>
      <c r="E14" s="769"/>
      <c r="F14" s="770"/>
      <c r="G14" s="770"/>
      <c r="H14" s="770"/>
      <c r="I14" s="770"/>
      <c r="J14" s="771"/>
    </row>
    <row r="15" spans="1:10" x14ac:dyDescent="0.25">
      <c r="B15" s="761" t="s">
        <v>89</v>
      </c>
      <c r="C15" s="761"/>
      <c r="D15" s="762"/>
      <c r="E15" s="763"/>
      <c r="F15" s="765"/>
      <c r="G15" s="62" t="s">
        <v>100</v>
      </c>
      <c r="H15" s="55" t="s">
        <v>99</v>
      </c>
      <c r="I15" s="62" t="s">
        <v>101</v>
      </c>
      <c r="J15" s="56"/>
    </row>
    <row r="16" spans="1:10" ht="15" customHeight="1" x14ac:dyDescent="0.25">
      <c r="B16" s="761" t="s">
        <v>90</v>
      </c>
      <c r="C16" s="761"/>
      <c r="D16" s="762"/>
      <c r="E16" s="763"/>
      <c r="F16" s="765"/>
      <c r="G16" s="62" t="s">
        <v>102</v>
      </c>
      <c r="H16" s="766"/>
      <c r="I16" s="767"/>
      <c r="J16" s="768"/>
    </row>
    <row r="17" spans="1:10" x14ac:dyDescent="0.25">
      <c r="B17" s="761" t="s">
        <v>97</v>
      </c>
      <c r="C17" s="761"/>
      <c r="D17" s="762"/>
      <c r="E17" s="763"/>
      <c r="F17" s="764"/>
      <c r="G17" s="764"/>
      <c r="H17" s="764"/>
      <c r="I17" s="764"/>
      <c r="J17" s="765"/>
    </row>
    <row r="18" spans="1:10" x14ac:dyDescent="0.25">
      <c r="B18" s="761" t="s">
        <v>98</v>
      </c>
      <c r="C18" s="761"/>
      <c r="D18" s="761"/>
      <c r="E18" s="763"/>
      <c r="F18" s="764"/>
      <c r="G18" s="764"/>
      <c r="H18" s="764"/>
      <c r="I18" s="764"/>
      <c r="J18" s="765"/>
    </row>
    <row r="19" spans="1:10" x14ac:dyDescent="0.25">
      <c r="C19" s="63"/>
      <c r="D19" s="64"/>
      <c r="E19" s="64"/>
      <c r="F19" s="63"/>
      <c r="G19" s="63"/>
      <c r="H19" s="63"/>
    </row>
    <row r="20" spans="1:10" x14ac:dyDescent="0.25">
      <c r="B20" s="63"/>
      <c r="C20" s="63"/>
      <c r="D20" s="63"/>
      <c r="E20" s="63"/>
      <c r="F20" s="63"/>
      <c r="G20" s="63"/>
      <c r="H20" s="63"/>
    </row>
    <row r="22" spans="1:10" x14ac:dyDescent="0.25">
      <c r="A22" s="61" t="s">
        <v>21</v>
      </c>
    </row>
    <row r="23" spans="1:10" s="65" customFormat="1" x14ac:dyDescent="0.25"/>
    <row r="24" spans="1:10" s="65" customFormat="1" ht="15" customHeight="1" x14ac:dyDescent="0.25">
      <c r="B24" s="756" t="s">
        <v>103</v>
      </c>
      <c r="C24" s="756"/>
      <c r="D24" s="756"/>
      <c r="E24" s="756"/>
      <c r="F24" s="756"/>
      <c r="G24" s="756"/>
      <c r="H24" s="756"/>
      <c r="I24" s="756"/>
      <c r="J24" s="756"/>
    </row>
    <row r="25" spans="1:10" s="65" customFormat="1" ht="30" customHeight="1" x14ac:dyDescent="0.25">
      <c r="A25" s="66"/>
      <c r="B25" s="756"/>
      <c r="C25" s="756"/>
      <c r="D25" s="756"/>
      <c r="E25" s="756"/>
      <c r="F25" s="756"/>
      <c r="G25" s="756"/>
      <c r="H25" s="756"/>
      <c r="I25" s="756"/>
      <c r="J25" s="756"/>
    </row>
    <row r="26" spans="1:10" s="65" customFormat="1" x14ac:dyDescent="0.25">
      <c r="A26" s="66"/>
      <c r="B26" s="66"/>
      <c r="C26" s="66"/>
      <c r="D26" s="66"/>
      <c r="E26" s="66"/>
      <c r="F26" s="66"/>
      <c r="G26" s="66"/>
      <c r="H26" s="55"/>
      <c r="I26" s="49" t="s">
        <v>77</v>
      </c>
      <c r="J26" s="66"/>
    </row>
    <row r="27" spans="1:10" s="65" customFormat="1" x14ac:dyDescent="0.25">
      <c r="A27" s="66"/>
      <c r="B27" s="66"/>
      <c r="C27" s="66"/>
      <c r="D27" s="66"/>
      <c r="E27" s="66"/>
      <c r="F27" s="66"/>
      <c r="G27" s="66"/>
      <c r="H27" s="55"/>
      <c r="I27" s="49" t="s">
        <v>78</v>
      </c>
      <c r="J27" s="66"/>
    </row>
    <row r="28" spans="1:10" s="65" customFormat="1" x14ac:dyDescent="0.25">
      <c r="A28" s="66"/>
      <c r="B28" s="66"/>
      <c r="C28" s="66"/>
      <c r="D28" s="66"/>
      <c r="E28" s="66"/>
      <c r="F28" s="66"/>
      <c r="G28" s="66"/>
      <c r="H28" s="57"/>
      <c r="I28" s="49"/>
      <c r="J28" s="66"/>
    </row>
    <row r="29" spans="1:10" s="65" customFormat="1" x14ac:dyDescent="0.25">
      <c r="B29" s="65" t="s">
        <v>22</v>
      </c>
    </row>
    <row r="30" spans="1:10" x14ac:dyDescent="0.25">
      <c r="B30" s="761" t="s">
        <v>23</v>
      </c>
      <c r="C30" s="761"/>
      <c r="D30" s="762"/>
      <c r="E30" s="763"/>
      <c r="F30" s="764"/>
      <c r="G30" s="764"/>
      <c r="H30" s="764"/>
      <c r="I30" s="764"/>
      <c r="J30" s="765"/>
    </row>
    <row r="31" spans="1:10" x14ac:dyDescent="0.25">
      <c r="B31" s="761" t="s">
        <v>92</v>
      </c>
      <c r="C31" s="761"/>
      <c r="D31" s="762"/>
      <c r="E31" s="58"/>
      <c r="F31" s="59"/>
      <c r="G31" s="59"/>
      <c r="H31" s="59"/>
      <c r="I31" s="59"/>
      <c r="J31" s="60"/>
    </row>
    <row r="32" spans="1:10" x14ac:dyDescent="0.25">
      <c r="B32" s="761" t="s">
        <v>88</v>
      </c>
      <c r="C32" s="761"/>
      <c r="D32" s="762"/>
      <c r="E32" s="769"/>
      <c r="F32" s="770"/>
      <c r="G32" s="770"/>
      <c r="H32" s="770"/>
      <c r="I32" s="770"/>
      <c r="J32" s="771"/>
    </row>
    <row r="33" spans="2:10" x14ac:dyDescent="0.25">
      <c r="B33" s="761" t="s">
        <v>89</v>
      </c>
      <c r="C33" s="761"/>
      <c r="D33" s="762"/>
      <c r="E33" s="763"/>
      <c r="F33" s="765"/>
      <c r="G33" s="62" t="s">
        <v>100</v>
      </c>
      <c r="H33" s="55" t="s">
        <v>99</v>
      </c>
      <c r="I33" s="62" t="s">
        <v>101</v>
      </c>
      <c r="J33" s="56"/>
    </row>
    <row r="34" spans="2:10" ht="15" customHeight="1" x14ac:dyDescent="0.25">
      <c r="B34" s="761" t="s">
        <v>90</v>
      </c>
      <c r="C34" s="761"/>
      <c r="D34" s="762"/>
      <c r="E34" s="763"/>
      <c r="F34" s="765"/>
      <c r="G34" s="62" t="s">
        <v>102</v>
      </c>
      <c r="H34" s="766"/>
      <c r="I34" s="767"/>
      <c r="J34" s="768"/>
    </row>
    <row r="35" spans="2:10" x14ac:dyDescent="0.25">
      <c r="B35" s="761" t="s">
        <v>91</v>
      </c>
      <c r="C35" s="761"/>
      <c r="D35" s="762"/>
      <c r="E35" s="763"/>
      <c r="F35" s="764"/>
      <c r="G35" s="764"/>
      <c r="H35" s="764"/>
      <c r="I35" s="764"/>
      <c r="J35" s="765"/>
    </row>
    <row r="36" spans="2:10" s="65" customFormat="1" x14ac:dyDescent="0.25"/>
    <row r="37" spans="2:10" s="65" customFormat="1" x14ac:dyDescent="0.25"/>
    <row r="38" spans="2:10" s="65" customFormat="1" x14ac:dyDescent="0.25"/>
    <row r="39" spans="2:10" s="65" customFormat="1" x14ac:dyDescent="0.25"/>
    <row r="40" spans="2:10" s="65" customFormat="1" x14ac:dyDescent="0.25"/>
    <row r="41" spans="2:10" s="65" customFormat="1" x14ac:dyDescent="0.25"/>
  </sheetData>
  <mergeCells count="33">
    <mergeCell ref="B34:D34"/>
    <mergeCell ref="E34:F34"/>
    <mergeCell ref="H34:J34"/>
    <mergeCell ref="B35:D35"/>
    <mergeCell ref="E35:J35"/>
    <mergeCell ref="B24:J25"/>
    <mergeCell ref="B32:D32"/>
    <mergeCell ref="E32:J32"/>
    <mergeCell ref="B33:D33"/>
    <mergeCell ref="E33:F33"/>
    <mergeCell ref="B30:D30"/>
    <mergeCell ref="E30:J30"/>
    <mergeCell ref="B31:D31"/>
    <mergeCell ref="B16:D16"/>
    <mergeCell ref="B17:D17"/>
    <mergeCell ref="B18:D18"/>
    <mergeCell ref="A4:J7"/>
    <mergeCell ref="E15:F15"/>
    <mergeCell ref="E14:J14"/>
    <mergeCell ref="B15:D15"/>
    <mergeCell ref="E17:J17"/>
    <mergeCell ref="E18:J18"/>
    <mergeCell ref="H16:J16"/>
    <mergeCell ref="E16:F16"/>
    <mergeCell ref="B14:D14"/>
    <mergeCell ref="A1:I1"/>
    <mergeCell ref="A2:I2"/>
    <mergeCell ref="B12:D12"/>
    <mergeCell ref="B13:D13"/>
    <mergeCell ref="E11:J11"/>
    <mergeCell ref="E12:J12"/>
    <mergeCell ref="E13:J13"/>
    <mergeCell ref="B11:D11"/>
  </mergeCells>
  <pageMargins left="0.7" right="0.7" top="0.75" bottom="0.75" header="0.3" footer="0.3"/>
  <pageSetup scale="93" firstPageNumber="5" orientation="portrait" r:id="rId1"/>
  <headerFooter>
    <oddFooter>&amp;L&amp;A - &amp;P&amp;R2015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7"/>
  <sheetViews>
    <sheetView showGridLines="0" zoomScaleNormal="100" workbookViewId="0">
      <selection activeCell="H52" sqref="H52"/>
    </sheetView>
  </sheetViews>
  <sheetFormatPr defaultRowHeight="15" x14ac:dyDescent="0.25"/>
  <cols>
    <col min="1" max="1" width="11.28515625" customWidth="1"/>
    <col min="2" max="2" width="7.28515625" customWidth="1"/>
    <col min="3" max="3" width="4.42578125" customWidth="1"/>
    <col min="6" max="6" width="12.28515625" customWidth="1"/>
    <col min="7" max="7" width="6.28515625" customWidth="1"/>
    <col min="9" max="9" width="10.7109375" customWidth="1"/>
    <col min="10" max="10" width="10.85546875" customWidth="1"/>
  </cols>
  <sheetData>
    <row r="1" spans="1:10" ht="18.75" x14ac:dyDescent="0.3">
      <c r="A1" s="554" t="s">
        <v>24</v>
      </c>
      <c r="B1" s="554"/>
      <c r="C1" s="554"/>
      <c r="D1" s="554"/>
      <c r="E1" s="554"/>
      <c r="F1" s="554"/>
      <c r="G1" s="554"/>
      <c r="H1" s="554"/>
      <c r="I1" s="554"/>
      <c r="J1" s="554"/>
    </row>
    <row r="3" spans="1:10" x14ac:dyDescent="0.25">
      <c r="A3" s="778" t="s">
        <v>104</v>
      </c>
      <c r="B3" s="778"/>
      <c r="C3" s="778"/>
      <c r="D3" s="778"/>
      <c r="E3" s="778"/>
      <c r="F3" s="778"/>
      <c r="G3" s="778"/>
      <c r="H3" s="778"/>
      <c r="I3" s="778"/>
      <c r="J3" s="778"/>
    </row>
    <row r="4" spans="1:10" x14ac:dyDescent="0.25">
      <c r="A4" s="778"/>
      <c r="B4" s="778"/>
      <c r="C4" s="778"/>
      <c r="D4" s="778"/>
      <c r="E4" s="778"/>
      <c r="F4" s="778"/>
      <c r="G4" s="778"/>
      <c r="H4" s="778"/>
      <c r="I4" s="778"/>
      <c r="J4" s="778"/>
    </row>
    <row r="5" spans="1:10" x14ac:dyDescent="0.25">
      <c r="A5" s="778"/>
      <c r="B5" s="778"/>
      <c r="C5" s="778"/>
      <c r="D5" s="778"/>
      <c r="E5" s="778"/>
      <c r="F5" s="778"/>
      <c r="G5" s="778"/>
      <c r="H5" s="778"/>
      <c r="I5" s="778"/>
      <c r="J5" s="778"/>
    </row>
    <row r="6" spans="1:10" x14ac:dyDescent="0.25">
      <c r="A6" s="778"/>
      <c r="B6" s="778"/>
      <c r="C6" s="778"/>
      <c r="D6" s="778"/>
      <c r="E6" s="778"/>
      <c r="F6" s="778"/>
      <c r="G6" s="778"/>
      <c r="H6" s="778"/>
      <c r="I6" s="778"/>
      <c r="J6" s="778"/>
    </row>
    <row r="7" spans="1:10" x14ac:dyDescent="0.25">
      <c r="A7" s="778"/>
      <c r="B7" s="778"/>
      <c r="C7" s="778"/>
      <c r="D7" s="778"/>
      <c r="E7" s="778"/>
      <c r="F7" s="778"/>
      <c r="G7" s="778"/>
      <c r="H7" s="778"/>
      <c r="I7" s="778"/>
      <c r="J7" s="778"/>
    </row>
    <row r="8" spans="1:10" x14ac:dyDescent="0.25">
      <c r="A8" s="778"/>
      <c r="B8" s="778"/>
      <c r="C8" s="778"/>
      <c r="D8" s="778"/>
      <c r="E8" s="778"/>
      <c r="F8" s="778"/>
      <c r="G8" s="778"/>
      <c r="H8" s="778"/>
      <c r="I8" s="778"/>
      <c r="J8" s="778"/>
    </row>
    <row r="9" spans="1:10" x14ac:dyDescent="0.25">
      <c r="A9" s="778"/>
      <c r="B9" s="778"/>
      <c r="C9" s="778"/>
      <c r="D9" s="778"/>
      <c r="E9" s="778"/>
      <c r="F9" s="778"/>
      <c r="G9" s="778"/>
      <c r="H9" s="778"/>
      <c r="I9" s="778"/>
      <c r="J9" s="778"/>
    </row>
    <row r="10" spans="1:10" x14ac:dyDescent="0.25">
      <c r="A10" s="778"/>
      <c r="B10" s="778"/>
      <c r="C10" s="778"/>
      <c r="D10" s="778"/>
      <c r="E10" s="778"/>
      <c r="F10" s="778"/>
      <c r="G10" s="778"/>
      <c r="H10" s="778"/>
      <c r="I10" s="778"/>
      <c r="J10" s="778"/>
    </row>
    <row r="11" spans="1:10" x14ac:dyDescent="0.25">
      <c r="A11" s="778"/>
      <c r="B11" s="778"/>
      <c r="C11" s="778"/>
      <c r="D11" s="778"/>
      <c r="E11" s="778"/>
      <c r="F11" s="778"/>
      <c r="G11" s="778"/>
      <c r="H11" s="778"/>
      <c r="I11" s="778"/>
      <c r="J11" s="778"/>
    </row>
    <row r="12" spans="1:10" x14ac:dyDescent="0.25">
      <c r="A12" s="778"/>
      <c r="B12" s="778"/>
      <c r="C12" s="778"/>
      <c r="D12" s="778"/>
      <c r="E12" s="778"/>
      <c r="F12" s="778"/>
      <c r="G12" s="778"/>
      <c r="H12" s="778"/>
      <c r="I12" s="778"/>
      <c r="J12" s="778"/>
    </row>
    <row r="13" spans="1:10" x14ac:dyDescent="0.25">
      <c r="A13" s="778"/>
      <c r="B13" s="778"/>
      <c r="C13" s="778"/>
      <c r="D13" s="778"/>
      <c r="E13" s="778"/>
      <c r="F13" s="778"/>
      <c r="G13" s="778"/>
      <c r="H13" s="778"/>
      <c r="I13" s="778"/>
      <c r="J13" s="778"/>
    </row>
    <row r="14" spans="1:10" x14ac:dyDescent="0.25">
      <c r="A14" s="778"/>
      <c r="B14" s="778"/>
      <c r="C14" s="778"/>
      <c r="D14" s="778"/>
      <c r="E14" s="778"/>
      <c r="F14" s="778"/>
      <c r="G14" s="778"/>
      <c r="H14" s="778"/>
      <c r="I14" s="778"/>
      <c r="J14" s="778"/>
    </row>
    <row r="15" spans="1:10" x14ac:dyDescent="0.25">
      <c r="A15" s="778"/>
      <c r="B15" s="778"/>
      <c r="C15" s="778"/>
      <c r="D15" s="778"/>
      <c r="E15" s="778"/>
      <c r="F15" s="778"/>
      <c r="G15" s="778"/>
      <c r="H15" s="778"/>
      <c r="I15" s="778"/>
      <c r="J15" s="778"/>
    </row>
    <row r="16" spans="1:10" x14ac:dyDescent="0.25">
      <c r="A16" s="778"/>
      <c r="B16" s="778"/>
      <c r="C16" s="778"/>
      <c r="D16" s="778"/>
      <c r="E16" s="778"/>
      <c r="F16" s="778"/>
      <c r="G16" s="778"/>
      <c r="H16" s="778"/>
      <c r="I16" s="778"/>
      <c r="J16" s="778"/>
    </row>
    <row r="17" spans="1:10" x14ac:dyDescent="0.25">
      <c r="A17" s="778"/>
      <c r="B17" s="778"/>
      <c r="C17" s="778"/>
      <c r="D17" s="778"/>
      <c r="E17" s="778"/>
      <c r="F17" s="778"/>
      <c r="G17" s="778"/>
      <c r="H17" s="778"/>
      <c r="I17" s="778"/>
      <c r="J17" s="778"/>
    </row>
    <row r="18" spans="1:10" x14ac:dyDescent="0.25">
      <c r="A18" s="778"/>
      <c r="B18" s="778"/>
      <c r="C18" s="778"/>
      <c r="D18" s="778"/>
      <c r="E18" s="778"/>
      <c r="F18" s="778"/>
      <c r="G18" s="778"/>
      <c r="H18" s="778"/>
      <c r="I18" s="778"/>
      <c r="J18" s="778"/>
    </row>
    <row r="19" spans="1:10" x14ac:dyDescent="0.25">
      <c r="A19" s="778"/>
      <c r="B19" s="778"/>
      <c r="C19" s="778"/>
      <c r="D19" s="778"/>
      <c r="E19" s="778"/>
      <c r="F19" s="778"/>
      <c r="G19" s="778"/>
      <c r="H19" s="778"/>
      <c r="I19" s="778"/>
      <c r="J19" s="778"/>
    </row>
    <row r="20" spans="1:10" x14ac:dyDescent="0.25">
      <c r="A20" s="778"/>
      <c r="B20" s="778"/>
      <c r="C20" s="778"/>
      <c r="D20" s="778"/>
      <c r="E20" s="778"/>
      <c r="F20" s="778"/>
      <c r="G20" s="778"/>
      <c r="H20" s="778"/>
      <c r="I20" s="778"/>
      <c r="J20" s="778"/>
    </row>
    <row r="21" spans="1:10" x14ac:dyDescent="0.25">
      <c r="A21" s="778"/>
      <c r="B21" s="778"/>
      <c r="C21" s="778"/>
      <c r="D21" s="778"/>
      <c r="E21" s="778"/>
      <c r="F21" s="778"/>
      <c r="G21" s="778"/>
      <c r="H21" s="778"/>
      <c r="I21" s="778"/>
      <c r="J21" s="778"/>
    </row>
    <row r="22" spans="1:10" x14ac:dyDescent="0.25">
      <c r="A22" s="778"/>
      <c r="B22" s="778"/>
      <c r="C22" s="778"/>
      <c r="D22" s="778"/>
      <c r="E22" s="778"/>
      <c r="F22" s="778"/>
      <c r="G22" s="778"/>
      <c r="H22" s="778"/>
      <c r="I22" s="778"/>
      <c r="J22" s="778"/>
    </row>
    <row r="23" spans="1:10" x14ac:dyDescent="0.25">
      <c r="A23" s="778"/>
      <c r="B23" s="778"/>
      <c r="C23" s="778"/>
      <c r="D23" s="778"/>
      <c r="E23" s="778"/>
      <c r="F23" s="778"/>
      <c r="G23" s="778"/>
      <c r="H23" s="778"/>
      <c r="I23" s="778"/>
      <c r="J23" s="778"/>
    </row>
    <row r="24" spans="1:10" x14ac:dyDescent="0.25">
      <c r="A24" s="778"/>
      <c r="B24" s="778"/>
      <c r="C24" s="778"/>
      <c r="D24" s="778"/>
      <c r="E24" s="778"/>
      <c r="F24" s="778"/>
      <c r="G24" s="778"/>
      <c r="H24" s="778"/>
      <c r="I24" s="778"/>
      <c r="J24" s="778"/>
    </row>
    <row r="25" spans="1:10" x14ac:dyDescent="0.25">
      <c r="A25" s="778"/>
      <c r="B25" s="778"/>
      <c r="C25" s="778"/>
      <c r="D25" s="778"/>
      <c r="E25" s="778"/>
      <c r="F25" s="778"/>
      <c r="G25" s="778"/>
      <c r="H25" s="778"/>
      <c r="I25" s="778"/>
      <c r="J25" s="778"/>
    </row>
    <row r="26" spans="1:10" x14ac:dyDescent="0.25">
      <c r="A26" s="778"/>
      <c r="B26" s="778"/>
      <c r="C26" s="778"/>
      <c r="D26" s="778"/>
      <c r="E26" s="778"/>
      <c r="F26" s="778"/>
      <c r="G26" s="778"/>
      <c r="H26" s="778"/>
      <c r="I26" s="778"/>
      <c r="J26" s="778"/>
    </row>
    <row r="27" spans="1:10" x14ac:dyDescent="0.25">
      <c r="A27" s="778"/>
      <c r="B27" s="778"/>
      <c r="C27" s="778"/>
      <c r="D27" s="778"/>
      <c r="E27" s="778"/>
      <c r="F27" s="778"/>
      <c r="G27" s="778"/>
      <c r="H27" s="778"/>
      <c r="I27" s="778"/>
      <c r="J27" s="778"/>
    </row>
    <row r="28" spans="1:10" x14ac:dyDescent="0.25">
      <c r="A28" s="778"/>
      <c r="B28" s="778"/>
      <c r="C28" s="778"/>
      <c r="D28" s="778"/>
      <c r="E28" s="778"/>
      <c r="F28" s="778"/>
      <c r="G28" s="778"/>
      <c r="H28" s="778"/>
      <c r="I28" s="778"/>
      <c r="J28" s="778"/>
    </row>
    <row r="29" spans="1:10" x14ac:dyDescent="0.25">
      <c r="A29" s="778"/>
      <c r="B29" s="778"/>
      <c r="C29" s="778"/>
      <c r="D29" s="778"/>
      <c r="E29" s="778"/>
      <c r="F29" s="778"/>
      <c r="G29" s="778"/>
      <c r="H29" s="778"/>
      <c r="I29" s="778"/>
      <c r="J29" s="778"/>
    </row>
    <row r="30" spans="1:10" x14ac:dyDescent="0.25">
      <c r="A30" s="778"/>
      <c r="B30" s="778"/>
      <c r="C30" s="778"/>
      <c r="D30" s="778"/>
      <c r="E30" s="778"/>
      <c r="F30" s="778"/>
      <c r="G30" s="778"/>
      <c r="H30" s="778"/>
      <c r="I30" s="778"/>
      <c r="J30" s="778"/>
    </row>
    <row r="31" spans="1:10" x14ac:dyDescent="0.25">
      <c r="A31" s="778"/>
      <c r="B31" s="778"/>
      <c r="C31" s="778"/>
      <c r="D31" s="778"/>
      <c r="E31" s="778"/>
      <c r="F31" s="778"/>
      <c r="G31" s="778"/>
      <c r="H31" s="778"/>
      <c r="I31" s="778"/>
      <c r="J31" s="778"/>
    </row>
    <row r="32" spans="1:10" x14ac:dyDescent="0.25">
      <c r="A32" s="778"/>
      <c r="B32" s="778"/>
      <c r="C32" s="778"/>
      <c r="D32" s="778"/>
      <c r="E32" s="778"/>
      <c r="F32" s="778"/>
      <c r="G32" s="778"/>
      <c r="H32" s="778"/>
      <c r="I32" s="778"/>
      <c r="J32" s="778"/>
    </row>
    <row r="33" spans="1:10" x14ac:dyDescent="0.25">
      <c r="A33" s="778"/>
      <c r="B33" s="778"/>
      <c r="C33" s="778"/>
      <c r="D33" s="778"/>
      <c r="E33" s="778"/>
      <c r="F33" s="778"/>
      <c r="G33" s="778"/>
      <c r="H33" s="778"/>
      <c r="I33" s="778"/>
      <c r="J33" s="778"/>
    </row>
    <row r="34" spans="1:10" x14ac:dyDescent="0.25">
      <c r="A34" s="778"/>
      <c r="B34" s="778"/>
      <c r="C34" s="778"/>
      <c r="D34" s="778"/>
      <c r="E34" s="778"/>
      <c r="F34" s="778"/>
      <c r="G34" s="778"/>
      <c r="H34" s="778"/>
      <c r="I34" s="778"/>
      <c r="J34" s="778"/>
    </row>
    <row r="35" spans="1:10" x14ac:dyDescent="0.25">
      <c r="A35" s="778"/>
      <c r="B35" s="778"/>
      <c r="C35" s="778"/>
      <c r="D35" s="778"/>
      <c r="E35" s="778"/>
      <c r="F35" s="778"/>
      <c r="G35" s="778"/>
      <c r="H35" s="778"/>
      <c r="I35" s="778"/>
      <c r="J35" s="778"/>
    </row>
    <row r="36" spans="1:10" x14ac:dyDescent="0.25">
      <c r="A36" s="778"/>
      <c r="B36" s="778"/>
      <c r="C36" s="778"/>
      <c r="D36" s="778"/>
      <c r="E36" s="778"/>
      <c r="F36" s="778"/>
      <c r="G36" s="778"/>
      <c r="H36" s="778"/>
      <c r="I36" s="778"/>
      <c r="J36" s="778"/>
    </row>
    <row r="37" spans="1:10" x14ac:dyDescent="0.25">
      <c r="A37" s="778"/>
      <c r="B37" s="778"/>
      <c r="C37" s="778"/>
      <c r="D37" s="778"/>
      <c r="E37" s="778"/>
      <c r="F37" s="778"/>
      <c r="G37" s="778"/>
      <c r="H37" s="778"/>
      <c r="I37" s="778"/>
      <c r="J37" s="778"/>
    </row>
    <row r="38" spans="1:10" x14ac:dyDescent="0.25">
      <c r="A38" s="778"/>
      <c r="B38" s="778"/>
      <c r="C38" s="778"/>
      <c r="D38" s="778"/>
      <c r="E38" s="778"/>
      <c r="F38" s="778"/>
      <c r="G38" s="778"/>
      <c r="H38" s="778"/>
      <c r="I38" s="778"/>
      <c r="J38" s="778"/>
    </row>
    <row r="39" spans="1:10" x14ac:dyDescent="0.25">
      <c r="A39" s="776" t="s">
        <v>109</v>
      </c>
      <c r="B39" s="776"/>
      <c r="C39" s="776"/>
      <c r="D39" s="776"/>
      <c r="E39" s="776"/>
      <c r="F39" s="776"/>
      <c r="G39" s="776"/>
      <c r="H39" s="776"/>
      <c r="I39" s="776"/>
      <c r="J39" s="776"/>
    </row>
    <row r="40" spans="1:10" x14ac:dyDescent="0.25">
      <c r="A40" s="776"/>
      <c r="B40" s="776"/>
      <c r="C40" s="776"/>
      <c r="D40" s="776"/>
      <c r="E40" s="776"/>
      <c r="F40" s="776"/>
      <c r="G40" s="776"/>
      <c r="H40" s="776"/>
      <c r="I40" s="776"/>
      <c r="J40" s="776"/>
    </row>
    <row r="41" spans="1:10" x14ac:dyDescent="0.25">
      <c r="A41" s="777"/>
      <c r="B41" s="777"/>
      <c r="C41" s="777"/>
      <c r="D41" s="777"/>
      <c r="E41" s="777"/>
      <c r="F41" s="777"/>
      <c r="G41" s="777"/>
      <c r="H41" s="777"/>
      <c r="I41" s="777"/>
      <c r="J41" s="777"/>
    </row>
    <row r="42" spans="1:10" s="47" customFormat="1" x14ac:dyDescent="0.25">
      <c r="A42" s="48"/>
      <c r="B42" s="48"/>
      <c r="C42" s="48"/>
      <c r="D42" s="48"/>
      <c r="E42" s="48"/>
      <c r="F42" s="48"/>
      <c r="G42" s="48"/>
      <c r="H42" s="48"/>
      <c r="I42" s="48"/>
      <c r="J42" s="48"/>
    </row>
    <row r="43" spans="1:10" ht="22.9" customHeight="1" x14ac:dyDescent="0.25">
      <c r="A43" s="6" t="s">
        <v>105</v>
      </c>
      <c r="B43" s="50"/>
      <c r="C43" s="50"/>
      <c r="D43" s="772"/>
      <c r="E43" s="772"/>
      <c r="F43" s="772"/>
      <c r="G43" s="772"/>
      <c r="H43" s="772"/>
      <c r="I43" s="772"/>
      <c r="J43" s="772"/>
    </row>
    <row r="44" spans="1:10" s="52" customFormat="1" ht="7.5" customHeight="1" x14ac:dyDescent="0.25">
      <c r="A44" s="69"/>
      <c r="B44" s="42"/>
      <c r="C44" s="42"/>
      <c r="D44" s="53"/>
      <c r="E44" s="53"/>
      <c r="F44" s="53"/>
      <c r="G44" s="53"/>
      <c r="H44" s="53"/>
      <c r="I44" s="53"/>
      <c r="J44" s="53"/>
    </row>
    <row r="45" spans="1:10" ht="22.9" customHeight="1" x14ac:dyDescent="0.25">
      <c r="A45" s="6" t="s">
        <v>106</v>
      </c>
      <c r="B45" s="51"/>
      <c r="C45" s="51"/>
      <c r="D45" s="773"/>
      <c r="E45" s="773"/>
      <c r="F45" s="773"/>
      <c r="G45" s="773"/>
      <c r="H45" s="773"/>
      <c r="I45" s="773"/>
      <c r="J45" s="773"/>
    </row>
    <row r="46" spans="1:10" s="47" customFormat="1" ht="22.9" customHeight="1" x14ac:dyDescent="0.25">
      <c r="A46" s="68" t="s">
        <v>107</v>
      </c>
      <c r="B46" s="51"/>
      <c r="C46" s="51"/>
      <c r="D46" s="774"/>
      <c r="E46" s="774"/>
      <c r="F46" s="774"/>
      <c r="G46" s="774"/>
      <c r="H46" s="774"/>
      <c r="I46" s="774"/>
      <c r="J46" s="774"/>
    </row>
    <row r="47" spans="1:10" ht="22.9" customHeight="1" x14ac:dyDescent="0.25">
      <c r="A47" s="6" t="s">
        <v>25</v>
      </c>
      <c r="B47" s="51"/>
      <c r="C47" s="51"/>
      <c r="D47" s="775"/>
      <c r="E47" s="775"/>
      <c r="F47" s="775"/>
      <c r="G47" s="67" t="s">
        <v>20</v>
      </c>
      <c r="H47" s="775"/>
      <c r="I47" s="775"/>
      <c r="J47" s="775"/>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&amp;P&amp;R2015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N243"/>
  <sheetViews>
    <sheetView zoomScaleNormal="100" workbookViewId="0">
      <selection activeCell="H16" sqref="H16:M16"/>
    </sheetView>
  </sheetViews>
  <sheetFormatPr defaultColWidth="8.85546875" defaultRowHeight="15" x14ac:dyDescent="0.25"/>
  <cols>
    <col min="1" max="1" width="1.5703125" style="14" customWidth="1"/>
    <col min="2" max="2" width="4.42578125" style="14" customWidth="1"/>
    <col min="3" max="3" width="2.140625" style="14" customWidth="1"/>
    <col min="4" max="4" width="2.85546875" style="14" customWidth="1"/>
    <col min="5" max="5" width="10.5703125" style="14" customWidth="1"/>
    <col min="6" max="6" width="9.140625" style="14" customWidth="1"/>
    <col min="7" max="7" width="10.85546875" style="14" customWidth="1"/>
    <col min="8" max="8" width="12.28515625" style="14" customWidth="1"/>
    <col min="9" max="9" width="9.85546875" style="14" customWidth="1"/>
    <col min="10" max="10" width="7.42578125" style="14" customWidth="1"/>
    <col min="11" max="11" width="15.42578125" style="14" customWidth="1"/>
    <col min="12" max="12" width="12" style="14" bestFit="1" customWidth="1"/>
    <col min="13" max="13" width="10.7109375" style="14" customWidth="1"/>
    <col min="14" max="14" width="3.28515625" style="14" customWidth="1"/>
    <col min="15" max="16384" width="8.85546875" style="14"/>
  </cols>
  <sheetData>
    <row r="1" spans="2:13" ht="18.75" x14ac:dyDescent="0.3">
      <c r="B1" s="595" t="s">
        <v>244</v>
      </c>
      <c r="C1" s="595"/>
      <c r="D1" s="595"/>
      <c r="E1" s="595"/>
      <c r="F1" s="595"/>
      <c r="G1" s="595"/>
      <c r="H1" s="595"/>
      <c r="I1" s="595"/>
      <c r="J1" s="595"/>
      <c r="K1" s="595"/>
      <c r="L1" s="595"/>
      <c r="M1" s="595"/>
    </row>
    <row r="2" spans="2:13" x14ac:dyDescent="0.25">
      <c r="B2" s="15"/>
      <c r="C2" s="15"/>
      <c r="D2" s="15"/>
      <c r="E2" s="15"/>
      <c r="F2" s="15"/>
      <c r="G2" s="15"/>
      <c r="H2" s="15"/>
      <c r="I2" s="15"/>
      <c r="J2" s="15"/>
      <c r="K2" s="15"/>
      <c r="L2" s="15"/>
      <c r="M2" s="15"/>
    </row>
    <row r="3" spans="2:13" ht="4.5" customHeight="1" x14ac:dyDescent="0.25">
      <c r="B3" s="599" t="s">
        <v>677</v>
      </c>
      <c r="C3" s="600"/>
      <c r="D3" s="600"/>
      <c r="E3" s="600"/>
      <c r="F3" s="600"/>
      <c r="G3" s="600"/>
      <c r="H3" s="600"/>
      <c r="I3" s="600"/>
      <c r="J3" s="600"/>
      <c r="K3" s="600"/>
      <c r="L3" s="600"/>
      <c r="M3" s="601"/>
    </row>
    <row r="4" spans="2:13" x14ac:dyDescent="0.25">
      <c r="B4" s="602"/>
      <c r="C4" s="603"/>
      <c r="D4" s="603"/>
      <c r="E4" s="603"/>
      <c r="F4" s="603"/>
      <c r="G4" s="603"/>
      <c r="H4" s="603"/>
      <c r="I4" s="603"/>
      <c r="J4" s="603"/>
      <c r="K4" s="603"/>
      <c r="L4" s="603"/>
      <c r="M4" s="604"/>
    </row>
    <row r="5" spans="2:13" x14ac:dyDescent="0.25">
      <c r="B5" s="602"/>
      <c r="C5" s="603"/>
      <c r="D5" s="603"/>
      <c r="E5" s="603"/>
      <c r="F5" s="603"/>
      <c r="G5" s="603"/>
      <c r="H5" s="603"/>
      <c r="I5" s="603"/>
      <c r="J5" s="603"/>
      <c r="K5" s="603"/>
      <c r="L5" s="603"/>
      <c r="M5" s="604"/>
    </row>
    <row r="6" spans="2:13" x14ac:dyDescent="0.25">
      <c r="B6" s="602"/>
      <c r="C6" s="603"/>
      <c r="D6" s="603"/>
      <c r="E6" s="603"/>
      <c r="F6" s="603"/>
      <c r="G6" s="603"/>
      <c r="H6" s="603"/>
      <c r="I6" s="603"/>
      <c r="J6" s="603"/>
      <c r="K6" s="603"/>
      <c r="L6" s="603"/>
      <c r="M6" s="604"/>
    </row>
    <row r="7" spans="2:13" x14ac:dyDescent="0.25">
      <c r="B7" s="602"/>
      <c r="C7" s="603"/>
      <c r="D7" s="603"/>
      <c r="E7" s="603"/>
      <c r="F7" s="603"/>
      <c r="G7" s="603"/>
      <c r="H7" s="603"/>
      <c r="I7" s="603"/>
      <c r="J7" s="603"/>
      <c r="K7" s="603"/>
      <c r="L7" s="603"/>
      <c r="M7" s="604"/>
    </row>
    <row r="8" spans="2:13" x14ac:dyDescent="0.25">
      <c r="B8" s="602"/>
      <c r="C8" s="603"/>
      <c r="D8" s="603"/>
      <c r="E8" s="603"/>
      <c r="F8" s="603"/>
      <c r="G8" s="603"/>
      <c r="H8" s="603"/>
      <c r="I8" s="603"/>
      <c r="J8" s="603"/>
      <c r="K8" s="603"/>
      <c r="L8" s="603"/>
      <c r="M8" s="604"/>
    </row>
    <row r="9" spans="2:13" x14ac:dyDescent="0.25">
      <c r="B9" s="602"/>
      <c r="C9" s="603"/>
      <c r="D9" s="603"/>
      <c r="E9" s="603"/>
      <c r="F9" s="603"/>
      <c r="G9" s="603"/>
      <c r="H9" s="603"/>
      <c r="I9" s="603"/>
      <c r="J9" s="603"/>
      <c r="K9" s="603"/>
      <c r="L9" s="603"/>
      <c r="M9" s="604"/>
    </row>
    <row r="10" spans="2:13" x14ac:dyDescent="0.25">
      <c r="B10" s="605"/>
      <c r="C10" s="606"/>
      <c r="D10" s="606"/>
      <c r="E10" s="606"/>
      <c r="F10" s="606"/>
      <c r="G10" s="606"/>
      <c r="H10" s="606"/>
      <c r="I10" s="606"/>
      <c r="J10" s="606"/>
      <c r="K10" s="606"/>
      <c r="L10" s="606"/>
      <c r="M10" s="607"/>
    </row>
    <row r="11" spans="2:13" ht="15" customHeight="1" x14ac:dyDescent="0.25">
      <c r="L11" s="610"/>
      <c r="M11" s="608" t="s">
        <v>76</v>
      </c>
    </row>
    <row r="12" spans="2:13" x14ac:dyDescent="0.25">
      <c r="E12" s="16"/>
      <c r="L12" s="611"/>
      <c r="M12" s="609"/>
    </row>
    <row r="13" spans="2:13" x14ac:dyDescent="0.25">
      <c r="B13" s="17">
        <v>1</v>
      </c>
      <c r="C13" s="18" t="s">
        <v>282</v>
      </c>
      <c r="D13" s="18"/>
      <c r="E13" s="27"/>
      <c r="F13" s="19"/>
      <c r="G13" s="19"/>
      <c r="H13" s="19"/>
      <c r="I13" s="19"/>
      <c r="J13" s="19"/>
      <c r="K13" s="19"/>
      <c r="L13" s="233"/>
      <c r="M13" s="234">
        <v>0</v>
      </c>
    </row>
    <row r="14" spans="2:13" ht="7.5" customHeight="1" x14ac:dyDescent="0.25">
      <c r="C14" s="17"/>
      <c r="D14" s="17"/>
      <c r="E14" s="20"/>
      <c r="F14" s="17"/>
      <c r="G14" s="17"/>
      <c r="H14" s="17"/>
      <c r="I14" s="17"/>
      <c r="J14" s="17"/>
      <c r="K14" s="17"/>
      <c r="L14" s="26"/>
      <c r="M14" s="17"/>
    </row>
    <row r="15" spans="2:13" x14ac:dyDescent="0.25">
      <c r="C15" s="17" t="s">
        <v>277</v>
      </c>
      <c r="E15" s="20"/>
      <c r="F15" s="17"/>
      <c r="G15" s="17"/>
      <c r="H15" s="17"/>
      <c r="I15" s="17"/>
      <c r="J15" s="17"/>
      <c r="K15" s="17"/>
      <c r="L15" s="26"/>
      <c r="M15" s="17"/>
    </row>
    <row r="16" spans="2:13" x14ac:dyDescent="0.25">
      <c r="C16" s="17"/>
      <c r="D16" s="222"/>
      <c r="E16" s="31" t="s">
        <v>291</v>
      </c>
      <c r="F16" s="35"/>
      <c r="G16" s="35"/>
      <c r="H16" s="612" t="s">
        <v>456</v>
      </c>
      <c r="I16" s="613"/>
      <c r="J16" s="613"/>
      <c r="K16" s="613"/>
      <c r="L16" s="613"/>
      <c r="M16" s="614"/>
    </row>
    <row r="17" spans="2:13" x14ac:dyDescent="0.25">
      <c r="C17" s="17"/>
      <c r="D17" s="222"/>
      <c r="E17" s="255" t="s">
        <v>290</v>
      </c>
      <c r="F17" s="168"/>
      <c r="G17" s="168"/>
      <c r="H17" s="612" t="s">
        <v>51</v>
      </c>
      <c r="I17" s="613"/>
      <c r="J17" s="613"/>
      <c r="K17" s="613"/>
      <c r="L17" s="613"/>
      <c r="M17" s="614"/>
    </row>
    <row r="18" spans="2:13" s="41" customFormat="1" ht="4.5" customHeight="1" x14ac:dyDescent="0.25">
      <c r="E18" s="241"/>
      <c r="F18" s="241"/>
      <c r="G18" s="241"/>
      <c r="H18" s="241"/>
      <c r="I18" s="241"/>
      <c r="J18" s="241"/>
      <c r="K18" s="241"/>
      <c r="L18" s="241"/>
      <c r="M18" s="241"/>
    </row>
    <row r="19" spans="2:13" x14ac:dyDescent="0.25">
      <c r="D19" s="222"/>
      <c r="E19" s="14" t="s">
        <v>292</v>
      </c>
      <c r="H19" s="612" t="s">
        <v>455</v>
      </c>
      <c r="I19" s="613"/>
      <c r="J19" s="613"/>
      <c r="K19" s="613"/>
      <c r="L19" s="613"/>
      <c r="M19" s="614"/>
    </row>
    <row r="20" spans="2:13" x14ac:dyDescent="0.25">
      <c r="C20" s="17"/>
      <c r="D20" s="222"/>
      <c r="E20" s="255" t="s">
        <v>290</v>
      </c>
      <c r="F20" s="168"/>
      <c r="G20" s="168"/>
      <c r="H20" s="612" t="s">
        <v>51</v>
      </c>
      <c r="I20" s="613"/>
      <c r="J20" s="613"/>
      <c r="K20" s="613"/>
      <c r="L20" s="613"/>
      <c r="M20" s="614"/>
    </row>
    <row r="21" spans="2:13" x14ac:dyDescent="0.25">
      <c r="D21" s="222"/>
    </row>
    <row r="22" spans="2:13" x14ac:dyDescent="0.25">
      <c r="E22" s="232" t="s">
        <v>278</v>
      </c>
      <c r="F22" s="226"/>
      <c r="G22" s="226"/>
      <c r="H22" s="226"/>
      <c r="I22" s="226"/>
      <c r="J22" s="226"/>
      <c r="K22" s="226"/>
      <c r="L22" s="226"/>
      <c r="M22" s="227"/>
    </row>
    <row r="23" spans="2:13" ht="28.5" customHeight="1" x14ac:dyDescent="0.25">
      <c r="E23" s="245" t="s">
        <v>288</v>
      </c>
      <c r="F23" s="22"/>
      <c r="G23" s="21" t="s">
        <v>287</v>
      </c>
      <c r="H23" s="22"/>
      <c r="I23" s="21" t="s">
        <v>41</v>
      </c>
      <c r="M23" s="228"/>
    </row>
    <row r="24" spans="2:13" x14ac:dyDescent="0.25">
      <c r="E24" s="548">
        <v>0</v>
      </c>
      <c r="F24" s="224" t="s">
        <v>40</v>
      </c>
      <c r="G24" s="224" t="s">
        <v>283</v>
      </c>
      <c r="H24" s="23" t="s">
        <v>0</v>
      </c>
      <c r="I24" s="28">
        <v>0</v>
      </c>
      <c r="M24" s="228"/>
    </row>
    <row r="25" spans="2:13" x14ac:dyDescent="0.25">
      <c r="E25" s="548">
        <v>0</v>
      </c>
      <c r="F25" s="224" t="s">
        <v>40</v>
      </c>
      <c r="G25" s="224" t="s">
        <v>284</v>
      </c>
      <c r="H25" s="23" t="s">
        <v>0</v>
      </c>
      <c r="I25" s="28">
        <v>0</v>
      </c>
      <c r="M25" s="228"/>
    </row>
    <row r="26" spans="2:13" x14ac:dyDescent="0.25">
      <c r="E26" s="549">
        <v>0</v>
      </c>
      <c r="F26" s="225" t="s">
        <v>40</v>
      </c>
      <c r="G26" s="224" t="s">
        <v>285</v>
      </c>
      <c r="H26" s="23" t="s">
        <v>0</v>
      </c>
      <c r="I26" s="28">
        <v>0</v>
      </c>
      <c r="M26" s="228"/>
    </row>
    <row r="27" spans="2:13" x14ac:dyDescent="0.25">
      <c r="E27" s="548">
        <v>0</v>
      </c>
      <c r="F27" s="224" t="s">
        <v>40</v>
      </c>
      <c r="G27" s="224" t="s">
        <v>286</v>
      </c>
      <c r="H27" s="23" t="s">
        <v>0</v>
      </c>
      <c r="I27" s="28">
        <v>0</v>
      </c>
      <c r="M27" s="228"/>
    </row>
    <row r="28" spans="2:13" x14ac:dyDescent="0.25">
      <c r="E28" s="229"/>
      <c r="F28" s="27"/>
      <c r="G28" s="27"/>
      <c r="H28" s="27"/>
      <c r="I28" s="230">
        <f>SUM(I24:I27)</f>
        <v>0</v>
      </c>
      <c r="J28" s="18" t="s">
        <v>74</v>
      </c>
      <c r="K28" s="27"/>
      <c r="L28" s="27"/>
      <c r="M28" s="231"/>
    </row>
    <row r="29" spans="2:13" x14ac:dyDescent="0.25">
      <c r="I29" s="24"/>
      <c r="J29" s="20"/>
    </row>
    <row r="30" spans="2:13" x14ac:dyDescent="0.25">
      <c r="I30" s="24"/>
      <c r="J30" s="20"/>
    </row>
    <row r="31" spans="2:13" x14ac:dyDescent="0.25">
      <c r="B31" s="17">
        <v>2</v>
      </c>
      <c r="C31" s="18" t="s">
        <v>1</v>
      </c>
      <c r="D31" s="18"/>
      <c r="E31" s="27"/>
      <c r="F31" s="19"/>
      <c r="G31" s="19"/>
      <c r="H31" s="19"/>
      <c r="I31" s="19"/>
      <c r="J31" s="19"/>
      <c r="K31" s="19"/>
      <c r="L31" s="233"/>
      <c r="M31" s="234">
        <v>0</v>
      </c>
    </row>
    <row r="32" spans="2:13" ht="7.5" customHeight="1" x14ac:dyDescent="0.25">
      <c r="C32" s="17"/>
      <c r="D32" s="17"/>
      <c r="E32" s="20"/>
      <c r="F32" s="17"/>
      <c r="G32" s="17"/>
      <c r="H32" s="17"/>
      <c r="I32" s="17"/>
      <c r="J32" s="17"/>
      <c r="K32" s="17"/>
      <c r="L32" s="29"/>
      <c r="M32" s="26"/>
    </row>
    <row r="33" spans="2:14" x14ac:dyDescent="0.25">
      <c r="C33" s="20" t="s">
        <v>391</v>
      </c>
      <c r="D33" s="20"/>
    </row>
    <row r="34" spans="2:14" ht="4.5" customHeight="1" x14ac:dyDescent="0.25">
      <c r="C34" s="20"/>
      <c r="D34" s="20"/>
    </row>
    <row r="35" spans="2:14" x14ac:dyDescent="0.25">
      <c r="E35" s="562" t="s">
        <v>36</v>
      </c>
      <c r="F35" s="564"/>
      <c r="G35" s="26"/>
      <c r="H35" s="16"/>
      <c r="I35" s="25"/>
      <c r="J35" s="23"/>
    </row>
    <row r="36" spans="2:14" x14ac:dyDescent="0.25">
      <c r="E36" s="30"/>
      <c r="F36" s="30"/>
      <c r="G36" s="26"/>
      <c r="H36" s="16"/>
      <c r="I36" s="25"/>
      <c r="J36" s="23"/>
    </row>
    <row r="38" spans="2:14" x14ac:dyDescent="0.25">
      <c r="B38" s="17">
        <v>3</v>
      </c>
      <c r="C38" s="18" t="s">
        <v>518</v>
      </c>
      <c r="D38" s="18"/>
      <c r="E38" s="27"/>
      <c r="F38" s="19"/>
      <c r="G38" s="19"/>
      <c r="H38" s="19"/>
      <c r="I38" s="19"/>
      <c r="J38" s="19"/>
      <c r="K38" s="19"/>
      <c r="L38" s="233"/>
      <c r="M38" s="234">
        <v>0</v>
      </c>
    </row>
    <row r="39" spans="2:14" ht="7.5" customHeight="1" x14ac:dyDescent="0.25">
      <c r="C39" s="17"/>
      <c r="D39" s="17"/>
      <c r="E39" s="20"/>
      <c r="F39" s="17"/>
      <c r="G39" s="17"/>
      <c r="H39" s="17"/>
      <c r="I39" s="17"/>
      <c r="J39" s="17"/>
      <c r="K39" s="17"/>
      <c r="L39" s="17"/>
      <c r="M39" s="17"/>
    </row>
    <row r="40" spans="2:14" ht="15" customHeight="1" x14ac:dyDescent="0.25">
      <c r="C40" s="570" t="s">
        <v>506</v>
      </c>
      <c r="D40" s="570"/>
      <c r="E40" s="570"/>
      <c r="F40" s="570"/>
      <c r="G40" s="570"/>
      <c r="H40" s="570"/>
      <c r="I40" s="570"/>
      <c r="J40" s="570"/>
      <c r="K40" s="570"/>
      <c r="L40" s="570"/>
      <c r="M40" s="570"/>
      <c r="N40" s="22"/>
    </row>
    <row r="41" spans="2:14" ht="4.5" customHeight="1" x14ac:dyDescent="0.25">
      <c r="E41" s="22"/>
      <c r="F41" s="22"/>
      <c r="G41" s="22"/>
      <c r="H41" s="22"/>
      <c r="I41" s="20" t="s">
        <v>225</v>
      </c>
      <c r="J41" s="22"/>
      <c r="K41" s="22"/>
      <c r="L41" s="22"/>
      <c r="M41" s="22"/>
      <c r="N41" s="22"/>
    </row>
    <row r="42" spans="2:14" ht="16.149999999999999" customHeight="1" x14ac:dyDescent="0.25">
      <c r="C42" s="20" t="s">
        <v>631</v>
      </c>
      <c r="D42" s="20"/>
      <c r="F42" s="16"/>
      <c r="G42" s="16"/>
      <c r="H42" s="16"/>
      <c r="I42" s="16"/>
      <c r="J42" s="16"/>
    </row>
    <row r="43" spans="2:14" ht="16.149999999999999" customHeight="1" x14ac:dyDescent="0.25">
      <c r="E43" s="596" t="s">
        <v>36</v>
      </c>
      <c r="F43" s="597"/>
      <c r="G43" s="597"/>
      <c r="H43" s="597"/>
      <c r="I43" s="597"/>
      <c r="J43" s="597"/>
      <c r="K43" s="597"/>
      <c r="L43" s="597"/>
      <c r="M43" s="598"/>
    </row>
    <row r="44" spans="2:14" ht="5.25" customHeight="1" x14ac:dyDescent="0.25">
      <c r="E44" s="30"/>
      <c r="F44" s="30"/>
      <c r="G44" s="30"/>
      <c r="H44" s="30"/>
      <c r="I44" s="30"/>
      <c r="J44" s="30"/>
      <c r="K44" s="30"/>
      <c r="L44" s="30"/>
      <c r="M44" s="30"/>
    </row>
    <row r="45" spans="2:14" ht="16.149999999999999" customHeight="1" x14ac:dyDescent="0.25">
      <c r="F45" s="30" t="s">
        <v>338</v>
      </c>
      <c r="G45" s="30"/>
      <c r="H45" s="30"/>
      <c r="J45" s="30"/>
      <c r="K45" s="30"/>
      <c r="L45" s="256">
        <v>0</v>
      </c>
      <c r="M45" s="30" t="s">
        <v>43</v>
      </c>
    </row>
    <row r="46" spans="2:14" ht="16.149999999999999" customHeight="1" x14ac:dyDescent="0.25">
      <c r="F46" s="30" t="s">
        <v>632</v>
      </c>
      <c r="G46" s="30"/>
      <c r="H46" s="30"/>
      <c r="J46" s="30"/>
      <c r="K46" s="30"/>
      <c r="L46" s="256">
        <v>0</v>
      </c>
      <c r="M46" s="30" t="s">
        <v>43</v>
      </c>
    </row>
    <row r="47" spans="2:14" ht="16.149999999999999" customHeight="1" x14ac:dyDescent="0.25">
      <c r="E47" s="30"/>
      <c r="F47" s="30"/>
      <c r="G47" s="30"/>
      <c r="H47" s="30"/>
      <c r="I47" s="30"/>
      <c r="J47" s="30"/>
      <c r="K47" s="30"/>
      <c r="L47" s="30"/>
      <c r="M47" s="30"/>
    </row>
    <row r="48" spans="2:14" ht="16.149999999999999" customHeight="1" x14ac:dyDescent="0.25">
      <c r="C48" s="20" t="s">
        <v>532</v>
      </c>
      <c r="D48" s="20"/>
      <c r="F48" s="16"/>
      <c r="G48" s="16"/>
      <c r="H48" s="16"/>
      <c r="I48" s="16"/>
      <c r="J48" s="16"/>
    </row>
    <row r="49" spans="2:13" ht="16.149999999999999" customHeight="1" x14ac:dyDescent="0.25">
      <c r="E49" s="562" t="s">
        <v>36</v>
      </c>
      <c r="F49" s="563"/>
      <c r="G49" s="563"/>
      <c r="H49" s="563"/>
      <c r="I49" s="563"/>
      <c r="J49" s="563"/>
      <c r="K49" s="563"/>
      <c r="L49" s="563"/>
      <c r="M49" s="564"/>
    </row>
    <row r="50" spans="2:13" ht="4.5" customHeight="1" x14ac:dyDescent="0.25">
      <c r="E50" s="223"/>
      <c r="F50" s="244"/>
      <c r="G50" s="244"/>
      <c r="H50" s="244"/>
      <c r="I50" s="244"/>
      <c r="J50" s="244"/>
      <c r="K50" s="223"/>
      <c r="L50" s="223"/>
      <c r="M50" s="223"/>
    </row>
    <row r="51" spans="2:13" ht="16.149999999999999" customHeight="1" x14ac:dyDescent="0.25">
      <c r="E51" s="562" t="s">
        <v>36</v>
      </c>
      <c r="F51" s="563"/>
      <c r="G51" s="563"/>
      <c r="H51" s="563"/>
      <c r="I51" s="563"/>
      <c r="J51" s="563"/>
      <c r="K51" s="563"/>
      <c r="L51" s="563"/>
      <c r="M51" s="564"/>
    </row>
    <row r="52" spans="2:13" ht="7.9" customHeight="1" x14ac:dyDescent="0.25">
      <c r="E52" s="30"/>
      <c r="F52" s="30"/>
      <c r="G52" s="30"/>
      <c r="H52" s="30"/>
      <c r="I52" s="30"/>
      <c r="J52" s="30"/>
      <c r="K52" s="30"/>
      <c r="L52" s="30"/>
      <c r="M52" s="30"/>
    </row>
    <row r="53" spans="2:13" ht="16.149999999999999" customHeight="1" x14ac:dyDescent="0.25">
      <c r="E53" s="30"/>
      <c r="F53" s="30" t="s">
        <v>680</v>
      </c>
      <c r="G53" s="30"/>
      <c r="H53" s="30"/>
      <c r="I53" s="30"/>
      <c r="J53" s="30"/>
      <c r="K53" s="30"/>
      <c r="L53" s="256">
        <v>0</v>
      </c>
      <c r="M53" s="30" t="s">
        <v>43</v>
      </c>
    </row>
    <row r="54" spans="2:13" ht="16.149999999999999" customHeight="1" x14ac:dyDescent="0.25">
      <c r="E54" s="30"/>
      <c r="F54" s="30" t="s">
        <v>339</v>
      </c>
      <c r="G54" s="30"/>
      <c r="H54" s="30"/>
      <c r="I54" s="30"/>
      <c r="J54" s="30"/>
      <c r="K54" s="30"/>
      <c r="L54" s="256">
        <v>0</v>
      </c>
      <c r="M54" s="30" t="s">
        <v>43</v>
      </c>
    </row>
    <row r="55" spans="2:13" ht="16.149999999999999" customHeight="1" x14ac:dyDescent="0.25">
      <c r="E55" s="30"/>
      <c r="F55" s="31" t="s">
        <v>340</v>
      </c>
      <c r="H55" s="31"/>
      <c r="I55" s="31"/>
      <c r="J55" s="31"/>
      <c r="K55" s="31"/>
      <c r="L55" s="256">
        <v>0</v>
      </c>
      <c r="M55" s="30" t="s">
        <v>43</v>
      </c>
    </row>
    <row r="56" spans="2:13" ht="16.149999999999999" customHeight="1" x14ac:dyDescent="0.25">
      <c r="E56" s="30"/>
      <c r="F56" s="30" t="s">
        <v>341</v>
      </c>
      <c r="H56" s="30"/>
      <c r="I56" s="30"/>
      <c r="J56" s="30"/>
      <c r="K56" s="30"/>
      <c r="L56" s="256">
        <v>0</v>
      </c>
      <c r="M56" s="30" t="s">
        <v>43</v>
      </c>
    </row>
    <row r="57" spans="2:13" ht="16.149999999999999" customHeight="1" x14ac:dyDescent="0.25">
      <c r="E57" s="30"/>
      <c r="F57" s="30" t="s">
        <v>342</v>
      </c>
      <c r="H57" s="30"/>
      <c r="I57" s="30"/>
      <c r="J57" s="30"/>
      <c r="K57" s="30"/>
      <c r="L57" s="256">
        <v>0</v>
      </c>
      <c r="M57" s="30" t="s">
        <v>43</v>
      </c>
    </row>
    <row r="58" spans="2:13" ht="16.149999999999999" customHeight="1" x14ac:dyDescent="0.25">
      <c r="E58" s="30"/>
      <c r="F58" s="30" t="s">
        <v>343</v>
      </c>
      <c r="H58" s="30"/>
      <c r="I58" s="30"/>
      <c r="J58" s="30"/>
      <c r="K58" s="30"/>
      <c r="L58" s="256">
        <v>0</v>
      </c>
      <c r="M58" s="30" t="s">
        <v>43</v>
      </c>
    </row>
    <row r="59" spans="2:13" ht="16.149999999999999" customHeight="1" x14ac:dyDescent="0.25">
      <c r="E59" s="30"/>
      <c r="F59" s="30"/>
      <c r="H59" s="30"/>
      <c r="I59" s="30"/>
      <c r="J59" s="30"/>
      <c r="K59" s="30"/>
      <c r="L59" s="32"/>
      <c r="M59" s="30"/>
    </row>
    <row r="60" spans="2:13" ht="16.149999999999999" customHeight="1" x14ac:dyDescent="0.25">
      <c r="E60" s="30"/>
      <c r="F60" s="30"/>
      <c r="H60" s="30"/>
      <c r="I60" s="30"/>
      <c r="J60" s="30"/>
      <c r="K60" s="30"/>
      <c r="L60" s="32"/>
      <c r="M60" s="30"/>
    </row>
    <row r="61" spans="2:13" x14ac:dyDescent="0.25">
      <c r="B61" s="17">
        <v>4</v>
      </c>
      <c r="C61" s="18" t="s">
        <v>344</v>
      </c>
      <c r="D61" s="18"/>
      <c r="E61" s="27"/>
      <c r="F61" s="19"/>
      <c r="G61" s="19"/>
      <c r="H61" s="19"/>
      <c r="I61" s="19"/>
      <c r="J61" s="19"/>
      <c r="K61" s="19"/>
      <c r="L61" s="233"/>
      <c r="M61" s="234">
        <v>0</v>
      </c>
    </row>
    <row r="62" spans="2:13" ht="7.5" customHeight="1" x14ac:dyDescent="0.25">
      <c r="C62" s="17"/>
      <c r="D62" s="17"/>
      <c r="E62" s="20"/>
      <c r="F62" s="17"/>
      <c r="G62" s="17"/>
      <c r="H62" s="17"/>
      <c r="I62" s="17"/>
      <c r="J62" s="17"/>
      <c r="K62" s="17"/>
      <c r="L62" s="29"/>
      <c r="M62" s="26"/>
    </row>
    <row r="63" spans="2:13" ht="29.25" customHeight="1" x14ac:dyDescent="0.25">
      <c r="C63" s="570" t="s">
        <v>467</v>
      </c>
      <c r="D63" s="570"/>
      <c r="E63" s="570"/>
      <c r="F63" s="570"/>
      <c r="G63" s="570"/>
      <c r="H63" s="570"/>
      <c r="I63" s="570"/>
      <c r="J63" s="570"/>
      <c r="K63" s="570"/>
      <c r="L63" s="570"/>
      <c r="M63" s="570"/>
    </row>
    <row r="64" spans="2:13" ht="4.5" customHeight="1" x14ac:dyDescent="0.25">
      <c r="C64" s="20"/>
      <c r="D64" s="20"/>
    </row>
    <row r="65" spans="5:12" x14ac:dyDescent="0.25">
      <c r="E65" s="14" t="s">
        <v>345</v>
      </c>
      <c r="G65" s="589" t="s">
        <v>472</v>
      </c>
      <c r="H65" s="590"/>
      <c r="I65" s="590"/>
      <c r="J65" s="590"/>
      <c r="K65" s="590"/>
      <c r="L65" s="591"/>
    </row>
    <row r="66" spans="5:12" s="41" customFormat="1" ht="4.5" customHeight="1" x14ac:dyDescent="0.25"/>
    <row r="67" spans="5:12" x14ac:dyDescent="0.25">
      <c r="E67" s="14" t="s">
        <v>376</v>
      </c>
      <c r="G67" s="562" t="s">
        <v>465</v>
      </c>
      <c r="H67" s="563"/>
      <c r="I67" s="563"/>
      <c r="J67" s="563"/>
      <c r="K67" s="563"/>
      <c r="L67" s="564"/>
    </row>
    <row r="68" spans="5:12" x14ac:dyDescent="0.25">
      <c r="E68" s="14" t="s">
        <v>356</v>
      </c>
      <c r="G68" s="562"/>
      <c r="H68" s="563"/>
      <c r="I68" s="563"/>
      <c r="J68" s="563"/>
      <c r="K68" s="563"/>
      <c r="L68" s="564"/>
    </row>
    <row r="69" spans="5:12" x14ac:dyDescent="0.25">
      <c r="E69" s="14" t="s">
        <v>354</v>
      </c>
      <c r="G69" s="562"/>
      <c r="H69" s="563"/>
      <c r="I69" s="563"/>
      <c r="J69" s="563"/>
      <c r="K69" s="563"/>
      <c r="L69" s="564"/>
    </row>
    <row r="70" spans="5:12" x14ac:dyDescent="0.25">
      <c r="E70" s="14" t="s">
        <v>355</v>
      </c>
      <c r="G70" s="592">
        <v>0</v>
      </c>
      <c r="H70" s="593"/>
      <c r="I70" s="593"/>
      <c r="J70" s="593"/>
      <c r="K70" s="593"/>
      <c r="L70" s="594"/>
    </row>
    <row r="71" spans="5:12" ht="4.5" customHeight="1" x14ac:dyDescent="0.25"/>
    <row r="72" spans="5:12" x14ac:dyDescent="0.25">
      <c r="E72" s="14" t="s">
        <v>377</v>
      </c>
      <c r="G72" s="562" t="s">
        <v>465</v>
      </c>
      <c r="H72" s="563"/>
      <c r="I72" s="563"/>
      <c r="J72" s="563"/>
      <c r="K72" s="563"/>
      <c r="L72" s="564"/>
    </row>
    <row r="73" spans="5:12" x14ac:dyDescent="0.25">
      <c r="E73" s="14" t="s">
        <v>356</v>
      </c>
      <c r="G73" s="562"/>
      <c r="H73" s="563"/>
      <c r="I73" s="563"/>
      <c r="J73" s="563"/>
      <c r="K73" s="563"/>
      <c r="L73" s="564"/>
    </row>
    <row r="74" spans="5:12" x14ac:dyDescent="0.25">
      <c r="E74" s="14" t="s">
        <v>354</v>
      </c>
      <c r="G74" s="562"/>
      <c r="H74" s="563"/>
      <c r="I74" s="563"/>
      <c r="J74" s="563"/>
      <c r="K74" s="563"/>
      <c r="L74" s="564"/>
    </row>
    <row r="75" spans="5:12" x14ac:dyDescent="0.25">
      <c r="E75" s="14" t="s">
        <v>355</v>
      </c>
      <c r="G75" s="592">
        <v>0</v>
      </c>
      <c r="H75" s="593"/>
      <c r="I75" s="593"/>
      <c r="J75" s="593"/>
      <c r="K75" s="593"/>
      <c r="L75" s="594"/>
    </row>
    <row r="76" spans="5:12" x14ac:dyDescent="0.25">
      <c r="G76" s="30"/>
      <c r="H76" s="30"/>
      <c r="I76" s="30"/>
      <c r="J76" s="30"/>
      <c r="K76" s="30"/>
      <c r="L76" s="30"/>
    </row>
    <row r="77" spans="5:12" x14ac:dyDescent="0.25">
      <c r="E77" s="14" t="s">
        <v>378</v>
      </c>
      <c r="G77" s="30"/>
      <c r="H77" s="30"/>
      <c r="I77" s="30"/>
      <c r="J77" s="30"/>
      <c r="K77" s="257">
        <f>G70+G75</f>
        <v>0</v>
      </c>
      <c r="L77" s="30"/>
    </row>
    <row r="78" spans="5:12" x14ac:dyDescent="0.25">
      <c r="E78" s="242" t="s">
        <v>379</v>
      </c>
      <c r="G78" s="30"/>
      <c r="H78" s="30"/>
      <c r="I78" s="30"/>
      <c r="J78" s="30"/>
      <c r="K78" s="30"/>
      <c r="L78" s="30"/>
    </row>
    <row r="79" spans="5:12" x14ac:dyDescent="0.25">
      <c r="E79" s="242"/>
      <c r="G79" s="30"/>
      <c r="H79" s="30"/>
      <c r="I79" s="30"/>
      <c r="J79" s="30"/>
      <c r="K79" s="30"/>
      <c r="L79" s="30"/>
    </row>
    <row r="80" spans="5:12" x14ac:dyDescent="0.25">
      <c r="G80" s="30"/>
      <c r="H80" s="30"/>
      <c r="I80" s="30"/>
      <c r="J80" s="30"/>
      <c r="K80" s="30"/>
      <c r="L80" s="30"/>
    </row>
    <row r="81" spans="2:13" x14ac:dyDescent="0.25">
      <c r="B81" s="17">
        <v>5</v>
      </c>
      <c r="C81" s="18" t="s">
        <v>380</v>
      </c>
      <c r="D81" s="18"/>
      <c r="E81" s="27"/>
      <c r="F81" s="19"/>
      <c r="G81" s="19"/>
      <c r="H81" s="19"/>
      <c r="I81" s="19"/>
      <c r="J81" s="19"/>
      <c r="K81" s="19"/>
      <c r="L81" s="233"/>
      <c r="M81" s="234">
        <v>0</v>
      </c>
    </row>
    <row r="82" spans="2:13" ht="7.5" customHeight="1" x14ac:dyDescent="0.25">
      <c r="C82" s="17"/>
      <c r="D82" s="17"/>
      <c r="E82" s="20"/>
      <c r="F82" s="17"/>
      <c r="G82" s="17"/>
      <c r="H82" s="17"/>
      <c r="I82" s="17"/>
      <c r="J82" s="17"/>
      <c r="K82" s="17"/>
      <c r="L82" s="29"/>
      <c r="M82" s="26"/>
    </row>
    <row r="83" spans="2:13" x14ac:dyDescent="0.25">
      <c r="C83" s="570" t="s">
        <v>381</v>
      </c>
      <c r="D83" s="570"/>
      <c r="E83" s="570"/>
      <c r="F83" s="570"/>
      <c r="G83" s="570"/>
      <c r="H83" s="570"/>
      <c r="I83" s="570"/>
      <c r="J83" s="570"/>
      <c r="K83" s="570"/>
      <c r="L83" s="570"/>
      <c r="M83" s="570"/>
    </row>
    <row r="84" spans="2:13" ht="6.75" customHeight="1" x14ac:dyDescent="0.25">
      <c r="C84" s="20"/>
      <c r="D84" s="20"/>
    </row>
    <row r="85" spans="2:13" x14ac:dyDescent="0.25">
      <c r="D85" s="242" t="s">
        <v>393</v>
      </c>
    </row>
    <row r="86" spans="2:13" x14ac:dyDescent="0.25">
      <c r="E86" s="14" t="s">
        <v>356</v>
      </c>
      <c r="I86" s="578" t="s">
        <v>51</v>
      </c>
      <c r="J86" s="579"/>
      <c r="K86" s="579"/>
      <c r="L86" s="580"/>
    </row>
    <row r="87" spans="2:13" x14ac:dyDescent="0.25">
      <c r="E87" s="14" t="s">
        <v>355</v>
      </c>
      <c r="H87" s="246"/>
      <c r="I87" s="566">
        <v>0</v>
      </c>
      <c r="J87" s="567"/>
      <c r="K87" s="567"/>
      <c r="L87" s="568"/>
    </row>
    <row r="88" spans="2:13" x14ac:dyDescent="0.25">
      <c r="E88" s="14" t="s">
        <v>676</v>
      </c>
      <c r="G88" s="243"/>
      <c r="H88" s="246"/>
      <c r="I88" s="566">
        <v>0</v>
      </c>
      <c r="J88" s="567"/>
      <c r="K88" s="567"/>
      <c r="L88" s="568"/>
    </row>
    <row r="89" spans="2:13" x14ac:dyDescent="0.25">
      <c r="E89" s="14" t="s">
        <v>389</v>
      </c>
      <c r="G89" s="243"/>
      <c r="H89" s="246"/>
      <c r="I89" s="559" t="e">
        <f>I87/I88</f>
        <v>#DIV/0!</v>
      </c>
      <c r="J89" s="560"/>
      <c r="K89" s="560"/>
      <c r="L89" s="561"/>
    </row>
    <row r="90" spans="2:13" ht="15" customHeight="1" x14ac:dyDescent="0.25"/>
    <row r="91" spans="2:13" x14ac:dyDescent="0.25">
      <c r="B91" s="17">
        <v>6</v>
      </c>
      <c r="C91" s="18" t="s">
        <v>390</v>
      </c>
      <c r="D91" s="18"/>
      <c r="E91" s="27"/>
      <c r="F91" s="19"/>
      <c r="G91" s="19"/>
      <c r="H91" s="19"/>
      <c r="I91" s="19"/>
      <c r="J91" s="19"/>
      <c r="K91" s="19"/>
      <c r="L91" s="233"/>
      <c r="M91" s="234">
        <v>0</v>
      </c>
    </row>
    <row r="92" spans="2:13" ht="7.5" customHeight="1" x14ac:dyDescent="0.25">
      <c r="C92" s="17"/>
      <c r="D92" s="17"/>
      <c r="E92" s="20"/>
      <c r="F92" s="17"/>
      <c r="G92" s="17"/>
      <c r="H92" s="17"/>
      <c r="I92" s="17"/>
      <c r="J92" s="17"/>
      <c r="K92" s="17"/>
      <c r="L92" s="29"/>
      <c r="M92" s="26"/>
    </row>
    <row r="93" spans="2:13" ht="26.25" customHeight="1" x14ac:dyDescent="0.25">
      <c r="C93" s="570" t="s">
        <v>480</v>
      </c>
      <c r="D93" s="570"/>
      <c r="E93" s="570"/>
      <c r="F93" s="570"/>
      <c r="G93" s="570"/>
      <c r="H93" s="570"/>
      <c r="I93" s="570"/>
      <c r="J93" s="570"/>
      <c r="K93" s="570"/>
      <c r="L93" s="570"/>
      <c r="M93" s="570"/>
    </row>
    <row r="94" spans="2:13" ht="6.75" customHeight="1" x14ac:dyDescent="0.25">
      <c r="C94" s="20"/>
      <c r="D94" s="20"/>
    </row>
    <row r="95" spans="2:13" x14ac:dyDescent="0.25">
      <c r="E95" s="14" t="s">
        <v>479</v>
      </c>
      <c r="H95" s="578"/>
      <c r="I95" s="579"/>
      <c r="J95" s="579"/>
      <c r="K95" s="580"/>
    </row>
    <row r="96" spans="2:13" x14ac:dyDescent="0.25">
      <c r="E96" s="14" t="s">
        <v>392</v>
      </c>
      <c r="H96" s="246"/>
      <c r="J96" s="246"/>
      <c r="K96" s="258">
        <v>0</v>
      </c>
    </row>
    <row r="97" spans="2:13" x14ac:dyDescent="0.25">
      <c r="H97" s="246"/>
      <c r="J97" s="246"/>
      <c r="K97" s="252"/>
    </row>
    <row r="98" spans="2:13" x14ac:dyDescent="0.25">
      <c r="B98" s="17">
        <v>7</v>
      </c>
      <c r="C98" s="18" t="s">
        <v>510</v>
      </c>
      <c r="D98" s="18"/>
      <c r="E98" s="27"/>
      <c r="F98" s="19"/>
      <c r="G98" s="19"/>
      <c r="H98" s="19"/>
      <c r="I98" s="19"/>
      <c r="J98" s="19"/>
      <c r="K98" s="19"/>
      <c r="L98" s="233"/>
      <c r="M98" s="234">
        <v>0</v>
      </c>
    </row>
    <row r="99" spans="2:13" ht="7.5" customHeight="1" x14ac:dyDescent="0.25">
      <c r="C99" s="17"/>
      <c r="D99" s="17"/>
      <c r="E99" s="20"/>
      <c r="F99" s="17"/>
      <c r="G99" s="17"/>
      <c r="H99" s="17"/>
      <c r="I99" s="17"/>
      <c r="J99" s="17"/>
      <c r="K99" s="17"/>
      <c r="L99" s="29"/>
      <c r="M99" s="26"/>
    </row>
    <row r="100" spans="2:13" x14ac:dyDescent="0.25">
      <c r="D100" s="242" t="s">
        <v>519</v>
      </c>
    </row>
    <row r="101" spans="2:13" ht="6.75" customHeight="1" x14ac:dyDescent="0.25">
      <c r="C101" s="20"/>
      <c r="D101" s="20"/>
    </row>
    <row r="102" spans="2:13" x14ac:dyDescent="0.25">
      <c r="E102" s="14" t="s">
        <v>507</v>
      </c>
      <c r="I102" s="586" t="s">
        <v>525</v>
      </c>
      <c r="J102" s="587"/>
      <c r="K102" s="587"/>
      <c r="L102" s="588"/>
    </row>
    <row r="103" spans="2:13" x14ac:dyDescent="0.25">
      <c r="E103" s="14" t="s">
        <v>526</v>
      </c>
      <c r="H103" s="246"/>
      <c r="I103" s="575" t="s">
        <v>511</v>
      </c>
      <c r="J103" s="576"/>
      <c r="K103" s="576"/>
      <c r="L103" s="577"/>
    </row>
    <row r="104" spans="2:13" x14ac:dyDescent="0.25">
      <c r="E104" s="14" t="s">
        <v>638</v>
      </c>
      <c r="H104" s="246"/>
      <c r="I104" s="575" t="s">
        <v>639</v>
      </c>
      <c r="J104" s="576"/>
      <c r="K104" s="576"/>
      <c r="L104" s="577"/>
    </row>
    <row r="105" spans="2:13" x14ac:dyDescent="0.25">
      <c r="G105" s="243"/>
      <c r="H105" s="246"/>
      <c r="I105" s="250"/>
      <c r="J105" s="250"/>
      <c r="K105" s="247"/>
      <c r="L105" s="247"/>
    </row>
    <row r="106" spans="2:13" x14ac:dyDescent="0.25">
      <c r="B106" s="17">
        <v>8</v>
      </c>
      <c r="C106" s="18" t="s">
        <v>4</v>
      </c>
      <c r="D106" s="18"/>
      <c r="E106" s="27"/>
      <c r="F106" s="19"/>
      <c r="G106" s="19"/>
      <c r="H106" s="19"/>
      <c r="I106" s="19"/>
      <c r="J106" s="19"/>
      <c r="K106" s="19"/>
      <c r="L106" s="233"/>
      <c r="M106" s="234">
        <v>0</v>
      </c>
    </row>
    <row r="107" spans="2:13" ht="7.5" customHeight="1" x14ac:dyDescent="0.25">
      <c r="C107" s="17"/>
      <c r="D107" s="17"/>
      <c r="F107" s="17"/>
      <c r="G107" s="17"/>
      <c r="H107" s="17"/>
      <c r="I107" s="17"/>
      <c r="J107" s="17"/>
      <c r="K107" s="17"/>
      <c r="L107" s="29"/>
      <c r="M107" s="26"/>
    </row>
    <row r="108" spans="2:13" x14ac:dyDescent="0.25">
      <c r="C108" s="20" t="s">
        <v>44</v>
      </c>
      <c r="D108" s="20"/>
    </row>
    <row r="109" spans="2:13" ht="4.5" customHeight="1" x14ac:dyDescent="0.25">
      <c r="C109" s="20"/>
      <c r="D109" s="20"/>
    </row>
    <row r="110" spans="2:13" x14ac:dyDescent="0.25">
      <c r="E110" s="584" t="s">
        <v>399</v>
      </c>
      <c r="F110" s="585"/>
    </row>
    <row r="111" spans="2:13" s="33" customFormat="1" x14ac:dyDescent="0.25">
      <c r="E111" s="251"/>
      <c r="F111" s="251"/>
    </row>
    <row r="113" spans="2:13" x14ac:dyDescent="0.25">
      <c r="B113" s="17">
        <v>9</v>
      </c>
      <c r="C113" s="18" t="s">
        <v>634</v>
      </c>
      <c r="D113" s="18"/>
      <c r="E113" s="27"/>
      <c r="F113" s="19"/>
      <c r="G113" s="19"/>
      <c r="H113" s="19"/>
      <c r="I113" s="19"/>
      <c r="J113" s="19"/>
      <c r="K113" s="19"/>
      <c r="L113" s="233"/>
      <c r="M113" s="234">
        <v>0</v>
      </c>
    </row>
    <row r="114" spans="2:13" ht="7.5" customHeight="1" x14ac:dyDescent="0.25"/>
    <row r="115" spans="2:13" ht="27.75" customHeight="1" x14ac:dyDescent="0.25">
      <c r="C115" s="570" t="s">
        <v>523</v>
      </c>
      <c r="D115" s="570"/>
      <c r="E115" s="570"/>
      <c r="F115" s="570"/>
      <c r="G115" s="570"/>
      <c r="H115" s="570"/>
      <c r="I115" s="570"/>
      <c r="J115" s="570"/>
      <c r="K115" s="570"/>
      <c r="L115" s="570"/>
      <c r="M115" s="570"/>
    </row>
    <row r="116" spans="2:13" ht="4.5" customHeight="1" x14ac:dyDescent="0.25">
      <c r="C116" s="20"/>
      <c r="D116" s="20"/>
      <c r="E116" s="20"/>
      <c r="F116" s="20"/>
      <c r="G116" s="20"/>
      <c r="H116" s="20"/>
      <c r="I116" s="20"/>
      <c r="J116" s="20"/>
      <c r="K116" s="20"/>
      <c r="L116" s="20"/>
      <c r="M116" s="20"/>
    </row>
    <row r="117" spans="2:13" x14ac:dyDescent="0.25">
      <c r="D117" s="242" t="s">
        <v>404</v>
      </c>
    </row>
    <row r="118" spans="2:13" x14ac:dyDescent="0.25">
      <c r="D118" s="242"/>
      <c r="E118" s="14" t="s">
        <v>641</v>
      </c>
      <c r="I118" s="581" t="s">
        <v>642</v>
      </c>
      <c r="J118" s="582"/>
      <c r="K118" s="582"/>
      <c r="L118" s="583"/>
    </row>
    <row r="119" spans="2:13" x14ac:dyDescent="0.25">
      <c r="D119" s="242"/>
      <c r="I119" s="542"/>
      <c r="J119" s="543"/>
      <c r="K119" s="543"/>
      <c r="L119" s="544"/>
    </row>
    <row r="120" spans="2:13" x14ac:dyDescent="0.25">
      <c r="D120" s="242"/>
      <c r="E120" s="14" t="s">
        <v>520</v>
      </c>
      <c r="I120" s="581" t="s">
        <v>403</v>
      </c>
      <c r="J120" s="582"/>
      <c r="K120" s="582"/>
      <c r="L120" s="583"/>
    </row>
    <row r="121" spans="2:13" x14ac:dyDescent="0.25">
      <c r="E121" s="14" t="s">
        <v>521</v>
      </c>
      <c r="H121" s="246"/>
      <c r="I121" s="581" t="s">
        <v>402</v>
      </c>
      <c r="J121" s="582"/>
      <c r="K121" s="582"/>
      <c r="L121" s="583"/>
    </row>
    <row r="122" spans="2:13" x14ac:dyDescent="0.25">
      <c r="E122" s="14" t="s">
        <v>522</v>
      </c>
      <c r="H122" s="246"/>
      <c r="I122" s="581" t="s">
        <v>640</v>
      </c>
      <c r="J122" s="582"/>
      <c r="K122" s="582"/>
      <c r="L122" s="583"/>
    </row>
    <row r="123" spans="2:13" x14ac:dyDescent="0.25">
      <c r="D123" s="253"/>
      <c r="G123" s="243"/>
      <c r="H123" s="246"/>
      <c r="I123" s="247"/>
      <c r="J123" s="247"/>
      <c r="K123" s="247"/>
      <c r="L123" s="247"/>
    </row>
    <row r="124" spans="2:13" x14ac:dyDescent="0.25">
      <c r="B124" s="17">
        <v>10</v>
      </c>
      <c r="C124" s="18" t="s">
        <v>37</v>
      </c>
      <c r="D124" s="18"/>
      <c r="E124" s="27"/>
      <c r="F124" s="19"/>
      <c r="G124" s="19"/>
      <c r="H124" s="19"/>
      <c r="I124" s="19"/>
      <c r="J124" s="19"/>
      <c r="K124" s="19"/>
      <c r="L124" s="233"/>
      <c r="M124" s="234">
        <v>0</v>
      </c>
    </row>
    <row r="125" spans="2:13" ht="7.5" customHeight="1" x14ac:dyDescent="0.25"/>
    <row r="126" spans="2:13" ht="29.25" customHeight="1" x14ac:dyDescent="0.25">
      <c r="C126" s="570" t="s">
        <v>529</v>
      </c>
      <c r="D126" s="570"/>
      <c r="E126" s="570"/>
      <c r="F126" s="570"/>
      <c r="G126" s="570"/>
      <c r="H126" s="570"/>
      <c r="I126" s="570"/>
      <c r="J126" s="570"/>
      <c r="K126" s="570"/>
      <c r="L126" s="570"/>
      <c r="M126" s="570"/>
    </row>
    <row r="127" spans="2:13" ht="4.5" customHeight="1" x14ac:dyDescent="0.25">
      <c r="C127" s="20"/>
    </row>
    <row r="128" spans="2:13" x14ac:dyDescent="0.25">
      <c r="E128" s="562" t="s">
        <v>400</v>
      </c>
      <c r="F128" s="563"/>
      <c r="G128" s="563"/>
      <c r="H128" s="563"/>
      <c r="I128" s="563"/>
      <c r="J128" s="563"/>
      <c r="K128" s="563"/>
      <c r="L128" s="563"/>
      <c r="M128" s="564"/>
    </row>
    <row r="129" spans="2:13" x14ac:dyDescent="0.25">
      <c r="E129" s="33"/>
      <c r="F129" s="30"/>
      <c r="G129" s="30"/>
      <c r="H129" s="30"/>
      <c r="I129" s="30"/>
      <c r="J129" s="30"/>
      <c r="K129" s="30"/>
      <c r="L129" s="30"/>
      <c r="M129" s="30"/>
    </row>
    <row r="130" spans="2:13" x14ac:dyDescent="0.25">
      <c r="E130" s="33"/>
      <c r="F130" s="30" t="s">
        <v>86</v>
      </c>
      <c r="G130" s="30"/>
      <c r="H130" s="30"/>
      <c r="I130" s="30"/>
      <c r="J130" s="30"/>
      <c r="K130" s="30"/>
      <c r="L130" s="256">
        <v>0</v>
      </c>
      <c r="M130" s="30" t="s">
        <v>43</v>
      </c>
    </row>
    <row r="131" spans="2:13" ht="4.5" customHeight="1" x14ac:dyDescent="0.25">
      <c r="E131" s="30"/>
      <c r="F131" s="565" t="s">
        <v>45</v>
      </c>
      <c r="G131" s="565"/>
      <c r="H131" s="565"/>
      <c r="I131" s="565"/>
      <c r="J131" s="565"/>
      <c r="K131" s="565"/>
    </row>
    <row r="132" spans="2:13" x14ac:dyDescent="0.25">
      <c r="E132" s="30"/>
      <c r="F132" s="565"/>
      <c r="G132" s="565"/>
      <c r="H132" s="565"/>
      <c r="I132" s="565"/>
      <c r="J132" s="565"/>
      <c r="K132" s="565"/>
      <c r="L132" s="256">
        <v>0</v>
      </c>
      <c r="M132" s="30" t="s">
        <v>43</v>
      </c>
    </row>
    <row r="133" spans="2:13" x14ac:dyDescent="0.25">
      <c r="F133" s="14" t="s">
        <v>46</v>
      </c>
      <c r="L133" s="256">
        <v>0</v>
      </c>
      <c r="M133" s="30" t="s">
        <v>3</v>
      </c>
    </row>
    <row r="134" spans="2:13" x14ac:dyDescent="0.25">
      <c r="L134" s="32"/>
      <c r="M134" s="30"/>
    </row>
    <row r="136" spans="2:13" x14ac:dyDescent="0.25">
      <c r="B136" s="17">
        <v>11</v>
      </c>
      <c r="C136" s="18" t="s">
        <v>407</v>
      </c>
      <c r="D136" s="18"/>
      <c r="E136" s="27"/>
      <c r="F136" s="19"/>
      <c r="G136" s="19"/>
      <c r="H136" s="19"/>
      <c r="I136" s="19"/>
      <c r="J136" s="19"/>
      <c r="K136" s="19"/>
      <c r="L136" s="233"/>
      <c r="M136" s="234">
        <v>0</v>
      </c>
    </row>
    <row r="137" spans="2:13" ht="7.5" customHeight="1" x14ac:dyDescent="0.25">
      <c r="C137" s="17"/>
      <c r="D137" s="17"/>
      <c r="E137" s="20"/>
      <c r="F137" s="17"/>
      <c r="G137" s="17"/>
      <c r="H137" s="17"/>
      <c r="I137" s="17"/>
      <c r="J137" s="17"/>
      <c r="K137" s="17"/>
      <c r="L137" s="29"/>
      <c r="M137" s="26"/>
    </row>
    <row r="138" spans="2:13" ht="27" customHeight="1" x14ac:dyDescent="0.25">
      <c r="C138" s="570" t="s">
        <v>481</v>
      </c>
      <c r="D138" s="570"/>
      <c r="E138" s="570"/>
      <c r="F138" s="570"/>
      <c r="G138" s="570"/>
      <c r="H138" s="570"/>
      <c r="I138" s="570"/>
      <c r="J138" s="570"/>
      <c r="K138" s="570"/>
      <c r="L138" s="570"/>
      <c r="M138" s="570"/>
    </row>
    <row r="139" spans="2:13" ht="4.5" customHeight="1" x14ac:dyDescent="0.25">
      <c r="C139" s="22"/>
      <c r="D139" s="22"/>
      <c r="E139" s="22"/>
      <c r="F139" s="22"/>
      <c r="G139" s="22"/>
      <c r="H139" s="22"/>
      <c r="I139" s="22"/>
      <c r="J139" s="22"/>
      <c r="K139" s="22"/>
      <c r="L139" s="22"/>
      <c r="M139" s="22"/>
    </row>
    <row r="140" spans="2:13" x14ac:dyDescent="0.25">
      <c r="C140" s="22"/>
      <c r="D140" s="22"/>
      <c r="E140" s="254" t="s">
        <v>408</v>
      </c>
      <c r="F140" s="22"/>
      <c r="G140" s="562"/>
      <c r="H140" s="563"/>
      <c r="I140" s="564"/>
      <c r="J140" s="30"/>
      <c r="K140" s="30"/>
      <c r="L140" s="22"/>
      <c r="M140" s="22"/>
    </row>
    <row r="141" spans="2:13" x14ac:dyDescent="0.25">
      <c r="C141" s="253"/>
      <c r="D141" s="253" t="s">
        <v>524</v>
      </c>
      <c r="J141" s="17"/>
      <c r="K141" s="248"/>
      <c r="L141" s="29"/>
      <c r="M141" s="26"/>
    </row>
    <row r="142" spans="2:13" x14ac:dyDescent="0.25">
      <c r="C142" s="253"/>
      <c r="D142" s="253"/>
      <c r="J142" s="17"/>
      <c r="K142" s="248"/>
      <c r="L142" s="29"/>
      <c r="M142" s="26"/>
    </row>
    <row r="143" spans="2:13" x14ac:dyDescent="0.25">
      <c r="C143" s="17"/>
      <c r="D143" s="17"/>
      <c r="E143" s="30"/>
      <c r="F143" s="30"/>
      <c r="G143" s="30"/>
      <c r="H143" s="30"/>
      <c r="I143" s="30"/>
      <c r="J143" s="17"/>
      <c r="K143" s="248"/>
      <c r="L143" s="29"/>
      <c r="M143" s="26"/>
    </row>
    <row r="144" spans="2:13" x14ac:dyDescent="0.25">
      <c r="B144" s="17">
        <v>12</v>
      </c>
      <c r="C144" s="18" t="s">
        <v>409</v>
      </c>
      <c r="D144" s="18"/>
      <c r="E144" s="27"/>
      <c r="F144" s="19"/>
      <c r="G144" s="19"/>
      <c r="H144" s="19"/>
      <c r="I144" s="19"/>
      <c r="J144" s="19"/>
      <c r="K144" s="19"/>
      <c r="L144" s="233"/>
      <c r="M144" s="234">
        <v>0</v>
      </c>
    </row>
    <row r="145" spans="2:13" ht="7.5" customHeight="1" x14ac:dyDescent="0.25">
      <c r="C145" s="17"/>
      <c r="D145" s="17"/>
      <c r="E145" s="20"/>
      <c r="F145" s="17"/>
      <c r="G145" s="17"/>
      <c r="H145" s="17"/>
      <c r="I145" s="17"/>
      <c r="J145" s="17"/>
      <c r="K145" s="17"/>
      <c r="L145" s="29"/>
      <c r="M145" s="26"/>
    </row>
    <row r="146" spans="2:13" ht="27" customHeight="1" x14ac:dyDescent="0.25">
      <c r="C146" s="570" t="s">
        <v>454</v>
      </c>
      <c r="D146" s="570"/>
      <c r="E146" s="570"/>
      <c r="F146" s="570"/>
      <c r="G146" s="570"/>
      <c r="H146" s="570"/>
      <c r="I146" s="570"/>
      <c r="J146" s="570"/>
      <c r="K146" s="570"/>
      <c r="L146" s="570"/>
      <c r="M146" s="570"/>
    </row>
    <row r="147" spans="2:13" ht="4.5" customHeight="1" x14ac:dyDescent="0.25">
      <c r="C147" s="22"/>
      <c r="D147" s="22"/>
      <c r="E147" s="22"/>
      <c r="F147" s="22"/>
      <c r="G147" s="22"/>
      <c r="H147" s="22"/>
      <c r="I147" s="22"/>
      <c r="J147" s="22"/>
      <c r="K147" s="22"/>
      <c r="L147" s="22"/>
      <c r="M147" s="22"/>
    </row>
    <row r="148" spans="2:13" x14ac:dyDescent="0.25">
      <c r="C148" s="22"/>
      <c r="D148" s="22"/>
      <c r="E148" s="254" t="s">
        <v>412</v>
      </c>
      <c r="F148" s="22"/>
      <c r="G148" s="562" t="s">
        <v>36</v>
      </c>
      <c r="H148" s="563"/>
      <c r="I148" s="563"/>
      <c r="J148" s="563"/>
      <c r="K148" s="563"/>
      <c r="L148" s="564"/>
      <c r="M148" s="22"/>
    </row>
    <row r="149" spans="2:13" x14ac:dyDescent="0.25">
      <c r="C149" s="17"/>
      <c r="D149" s="17"/>
      <c r="J149" s="17"/>
      <c r="K149" s="248"/>
      <c r="L149" s="29"/>
      <c r="M149" s="26"/>
    </row>
    <row r="150" spans="2:13" x14ac:dyDescent="0.25">
      <c r="C150" s="17"/>
      <c r="D150" s="17"/>
      <c r="E150" s="30"/>
      <c r="F150" s="30"/>
      <c r="G150" s="30"/>
      <c r="H150" s="30"/>
      <c r="I150" s="30"/>
      <c r="J150" s="17"/>
      <c r="K150" s="248"/>
      <c r="L150" s="29"/>
      <c r="M150" s="26"/>
    </row>
    <row r="151" spans="2:13" x14ac:dyDescent="0.25">
      <c r="B151" s="17">
        <v>13</v>
      </c>
      <c r="C151" s="18" t="s">
        <v>413</v>
      </c>
      <c r="D151" s="18"/>
      <c r="E151" s="27"/>
      <c r="F151" s="19"/>
      <c r="G151" s="19"/>
      <c r="H151" s="19"/>
      <c r="I151" s="19"/>
      <c r="J151" s="19"/>
      <c r="K151" s="19"/>
      <c r="L151" s="233"/>
      <c r="M151" s="234">
        <v>0</v>
      </c>
    </row>
    <row r="152" spans="2:13" ht="7.5" customHeight="1" x14ac:dyDescent="0.25">
      <c r="C152" s="17"/>
      <c r="D152" s="17"/>
      <c r="E152" s="20"/>
      <c r="F152" s="17"/>
      <c r="G152" s="17"/>
      <c r="H152" s="17"/>
      <c r="I152" s="17"/>
      <c r="J152" s="17"/>
      <c r="K152" s="17"/>
      <c r="L152" s="29"/>
      <c r="M152" s="26"/>
    </row>
    <row r="153" spans="2:13" ht="15" customHeight="1" x14ac:dyDescent="0.25">
      <c r="C153" s="570" t="s">
        <v>453</v>
      </c>
      <c r="D153" s="570"/>
      <c r="E153" s="570"/>
      <c r="F153" s="570"/>
      <c r="G153" s="570"/>
      <c r="H153" s="570"/>
      <c r="I153" s="570"/>
      <c r="J153" s="570"/>
      <c r="K153" s="570"/>
      <c r="L153" s="570"/>
      <c r="M153" s="570"/>
    </row>
    <row r="154" spans="2:13" x14ac:dyDescent="0.25">
      <c r="C154" s="570"/>
      <c r="D154" s="570"/>
      <c r="E154" s="570"/>
      <c r="F154" s="570"/>
      <c r="G154" s="570"/>
      <c r="H154" s="570"/>
      <c r="I154" s="570"/>
      <c r="J154" s="570"/>
      <c r="K154" s="570"/>
      <c r="L154" s="570"/>
      <c r="M154" s="570"/>
    </row>
    <row r="155" spans="2:13" ht="4.5" customHeight="1" x14ac:dyDescent="0.25">
      <c r="C155" s="22"/>
      <c r="D155" s="22"/>
      <c r="E155" s="22"/>
      <c r="F155" s="22"/>
      <c r="G155" s="22"/>
      <c r="H155" s="22"/>
      <c r="I155" s="22"/>
      <c r="J155" s="22"/>
      <c r="K155" s="22"/>
      <c r="L155" s="22"/>
      <c r="M155" s="22"/>
    </row>
    <row r="156" spans="2:13" x14ac:dyDescent="0.25">
      <c r="E156" s="14" t="s">
        <v>345</v>
      </c>
      <c r="G156" s="562" t="s">
        <v>472</v>
      </c>
      <c r="H156" s="563"/>
      <c r="I156" s="563"/>
      <c r="J156" s="563"/>
      <c r="K156" s="563"/>
      <c r="L156" s="564"/>
    </row>
    <row r="157" spans="2:13" x14ac:dyDescent="0.25">
      <c r="G157" s="30"/>
      <c r="H157" s="30"/>
      <c r="I157" s="30"/>
      <c r="J157" s="30"/>
      <c r="K157" s="30"/>
      <c r="L157" s="30"/>
    </row>
    <row r="158" spans="2:13" x14ac:dyDescent="0.25">
      <c r="C158" s="22"/>
      <c r="D158" s="22"/>
      <c r="E158" s="22"/>
      <c r="F158" s="22"/>
      <c r="G158" s="22"/>
      <c r="H158" s="22"/>
      <c r="I158" s="22"/>
      <c r="J158" s="22"/>
      <c r="K158" s="22"/>
      <c r="L158" s="22"/>
      <c r="M158" s="22"/>
    </row>
    <row r="159" spans="2:13" x14ac:dyDescent="0.25">
      <c r="B159" s="17">
        <v>14</v>
      </c>
      <c r="C159" s="18" t="s">
        <v>414</v>
      </c>
      <c r="D159" s="18"/>
      <c r="E159" s="27"/>
      <c r="F159" s="19"/>
      <c r="G159" s="19"/>
      <c r="H159" s="19"/>
      <c r="I159" s="19"/>
      <c r="J159" s="19"/>
      <c r="K159" s="19"/>
      <c r="L159" s="233"/>
      <c r="M159" s="234">
        <v>0</v>
      </c>
    </row>
    <row r="160" spans="2:13" ht="7.5" customHeight="1" x14ac:dyDescent="0.25">
      <c r="C160" s="17"/>
      <c r="D160" s="17"/>
      <c r="E160" s="20"/>
      <c r="F160" s="17"/>
      <c r="G160" s="17"/>
      <c r="H160" s="17"/>
      <c r="I160" s="17"/>
      <c r="J160" s="17"/>
      <c r="K160" s="17"/>
      <c r="L160" s="29"/>
      <c r="M160" s="26"/>
    </row>
    <row r="161" spans="2:13" ht="15" customHeight="1" x14ac:dyDescent="0.25">
      <c r="C161" s="570" t="s">
        <v>452</v>
      </c>
      <c r="D161" s="570"/>
      <c r="E161" s="570"/>
      <c r="F161" s="570"/>
      <c r="G161" s="570"/>
      <c r="H161" s="570"/>
      <c r="I161" s="570"/>
      <c r="J161" s="570"/>
      <c r="K161" s="570"/>
      <c r="L161" s="570"/>
      <c r="M161" s="570"/>
    </row>
    <row r="162" spans="2:13" x14ac:dyDescent="0.25">
      <c r="C162" s="570"/>
      <c r="D162" s="570"/>
      <c r="E162" s="570"/>
      <c r="F162" s="570"/>
      <c r="G162" s="570"/>
      <c r="H162" s="570"/>
      <c r="I162" s="570"/>
      <c r="J162" s="570"/>
      <c r="K162" s="570"/>
      <c r="L162" s="570"/>
      <c r="M162" s="570"/>
    </row>
    <row r="163" spans="2:13" ht="4.5" customHeight="1" x14ac:dyDescent="0.25">
      <c r="C163" s="22"/>
      <c r="D163" s="22"/>
      <c r="E163" s="22"/>
      <c r="F163" s="22"/>
      <c r="G163" s="22"/>
      <c r="H163" s="22"/>
      <c r="I163" s="22"/>
      <c r="J163" s="22"/>
      <c r="K163" s="22"/>
      <c r="L163" s="22"/>
      <c r="M163" s="22"/>
    </row>
    <row r="164" spans="2:13" x14ac:dyDescent="0.25">
      <c r="E164" s="14" t="s">
        <v>345</v>
      </c>
      <c r="G164" s="562" t="s">
        <v>472</v>
      </c>
      <c r="H164" s="563"/>
      <c r="I164" s="563"/>
      <c r="J164" s="563"/>
      <c r="K164" s="563"/>
      <c r="L164" s="564"/>
    </row>
    <row r="165" spans="2:13" x14ac:dyDescent="0.25">
      <c r="G165" s="30"/>
      <c r="H165" s="30"/>
      <c r="I165" s="30"/>
      <c r="J165" s="30"/>
      <c r="K165" s="30"/>
      <c r="L165" s="30"/>
    </row>
    <row r="166" spans="2:13" x14ac:dyDescent="0.25">
      <c r="C166" s="22"/>
      <c r="D166" s="22"/>
      <c r="E166" s="22"/>
      <c r="F166" s="22"/>
      <c r="G166" s="22"/>
      <c r="H166" s="22"/>
      <c r="I166" s="22"/>
      <c r="J166" s="22"/>
      <c r="K166" s="22"/>
      <c r="L166" s="22"/>
      <c r="M166" s="22"/>
    </row>
    <row r="167" spans="2:13" x14ac:dyDescent="0.25">
      <c r="B167" s="17">
        <v>15</v>
      </c>
      <c r="C167" s="18" t="s">
        <v>415</v>
      </c>
      <c r="D167" s="18"/>
      <c r="E167" s="27"/>
      <c r="F167" s="19"/>
      <c r="G167" s="19"/>
      <c r="H167" s="19"/>
      <c r="I167" s="19"/>
      <c r="J167" s="19"/>
      <c r="K167" s="19"/>
      <c r="L167" s="233"/>
      <c r="M167" s="234">
        <v>0</v>
      </c>
    </row>
    <row r="168" spans="2:13" ht="7.5" customHeight="1" x14ac:dyDescent="0.25">
      <c r="C168" s="17"/>
      <c r="D168" s="17"/>
      <c r="E168" s="20"/>
      <c r="F168" s="17"/>
      <c r="G168" s="17"/>
      <c r="H168" s="17"/>
      <c r="I168" s="17"/>
      <c r="J168" s="17"/>
      <c r="K168" s="17"/>
      <c r="L168" s="29"/>
      <c r="M168" s="26"/>
    </row>
    <row r="169" spans="2:13" ht="15" customHeight="1" x14ac:dyDescent="0.25">
      <c r="C169" s="570" t="s">
        <v>451</v>
      </c>
      <c r="D169" s="570"/>
      <c r="E169" s="570"/>
      <c r="F169" s="570"/>
      <c r="G169" s="570"/>
      <c r="H169" s="570"/>
      <c r="I169" s="570"/>
      <c r="J169" s="570"/>
      <c r="K169" s="570"/>
      <c r="L169" s="570"/>
      <c r="M169" s="570"/>
    </row>
    <row r="170" spans="2:13" x14ac:dyDescent="0.25">
      <c r="C170" s="570"/>
      <c r="D170" s="570"/>
      <c r="E170" s="570"/>
      <c r="F170" s="570"/>
      <c r="G170" s="570"/>
      <c r="H170" s="570"/>
      <c r="I170" s="570"/>
      <c r="J170" s="570"/>
      <c r="K170" s="570"/>
      <c r="L170" s="570"/>
      <c r="M170" s="570"/>
    </row>
    <row r="171" spans="2:13" x14ac:dyDescent="0.25">
      <c r="C171" s="22"/>
      <c r="D171" s="22"/>
      <c r="E171" s="22"/>
      <c r="F171" s="22"/>
      <c r="G171" s="22"/>
      <c r="H171" s="22"/>
      <c r="I171" s="22"/>
      <c r="J171" s="22"/>
      <c r="K171" s="22"/>
      <c r="L171" s="22"/>
      <c r="M171" s="22"/>
    </row>
    <row r="172" spans="2:13" x14ac:dyDescent="0.25">
      <c r="E172" s="14" t="s">
        <v>345</v>
      </c>
      <c r="G172" s="562"/>
      <c r="H172" s="563"/>
      <c r="I172" s="563"/>
      <c r="J172" s="563"/>
      <c r="K172" s="563"/>
      <c r="L172" s="564"/>
    </row>
    <row r="173" spans="2:13" x14ac:dyDescent="0.25">
      <c r="G173" s="30"/>
      <c r="H173" s="30"/>
      <c r="I173" s="30"/>
      <c r="J173" s="30"/>
      <c r="K173" s="30"/>
      <c r="L173" s="30"/>
    </row>
    <row r="174" spans="2:13" x14ac:dyDescent="0.25">
      <c r="G174" s="30"/>
      <c r="H174" s="30"/>
      <c r="I174" s="30"/>
      <c r="J174" s="30"/>
      <c r="K174" s="30"/>
      <c r="L174" s="30"/>
    </row>
    <row r="175" spans="2:13" x14ac:dyDescent="0.25">
      <c r="B175" s="17">
        <v>16</v>
      </c>
      <c r="C175" s="18" t="s">
        <v>512</v>
      </c>
      <c r="D175" s="18"/>
      <c r="E175" s="27"/>
      <c r="F175" s="19"/>
      <c r="G175" s="19"/>
      <c r="H175" s="19"/>
      <c r="I175" s="19"/>
      <c r="J175" s="19"/>
      <c r="K175" s="19"/>
      <c r="L175" s="233"/>
      <c r="M175" s="234">
        <v>0</v>
      </c>
    </row>
    <row r="176" spans="2:13" ht="7.5" customHeight="1" x14ac:dyDescent="0.25">
      <c r="C176" s="17"/>
      <c r="D176" s="17"/>
      <c r="E176" s="20"/>
      <c r="F176" s="17"/>
      <c r="G176" s="17"/>
      <c r="H176" s="17"/>
      <c r="I176" s="17"/>
      <c r="J176" s="17"/>
      <c r="K176" s="17"/>
      <c r="L176" s="29"/>
      <c r="M176" s="26"/>
    </row>
    <row r="177" spans="2:13" ht="15" customHeight="1" x14ac:dyDescent="0.25">
      <c r="C177" s="570" t="s">
        <v>513</v>
      </c>
      <c r="D177" s="570"/>
      <c r="E177" s="570"/>
      <c r="F177" s="570"/>
      <c r="G177" s="570"/>
      <c r="H177" s="570"/>
      <c r="I177" s="570"/>
      <c r="J177" s="570"/>
      <c r="K177" s="570"/>
      <c r="L177" s="570"/>
      <c r="M177" s="570"/>
    </row>
    <row r="178" spans="2:13" x14ac:dyDescent="0.25">
      <c r="C178" s="570"/>
      <c r="D178" s="570"/>
      <c r="E178" s="570"/>
      <c r="F178" s="570"/>
      <c r="G178" s="570"/>
      <c r="H178" s="570"/>
      <c r="I178" s="570"/>
      <c r="J178" s="570"/>
      <c r="K178" s="570"/>
      <c r="L178" s="570"/>
      <c r="M178" s="570"/>
    </row>
    <row r="179" spans="2:13" x14ac:dyDescent="0.25">
      <c r="C179" s="22"/>
      <c r="D179" s="22"/>
      <c r="E179" s="22"/>
      <c r="F179" s="22"/>
      <c r="G179" s="22"/>
      <c r="H179" s="22"/>
      <c r="I179" s="22"/>
      <c r="J179" s="22"/>
      <c r="K179" s="22"/>
      <c r="L179" s="22"/>
      <c r="M179" s="22"/>
    </row>
    <row r="180" spans="2:13" x14ac:dyDescent="0.25">
      <c r="E180" s="14" t="s">
        <v>345</v>
      </c>
      <c r="G180" s="562"/>
      <c r="H180" s="563"/>
      <c r="I180" s="563"/>
      <c r="J180" s="563"/>
      <c r="K180" s="563"/>
      <c r="L180" s="564"/>
    </row>
    <row r="181" spans="2:13" x14ac:dyDescent="0.25">
      <c r="G181" s="30"/>
      <c r="H181" s="30"/>
      <c r="I181" s="30"/>
      <c r="J181" s="30"/>
      <c r="K181" s="30"/>
      <c r="L181" s="30"/>
    </row>
    <row r="182" spans="2:13" x14ac:dyDescent="0.25">
      <c r="G182" s="30"/>
      <c r="H182" s="30"/>
      <c r="I182" s="30"/>
      <c r="J182" s="30"/>
      <c r="K182" s="30"/>
      <c r="L182" s="30"/>
    </row>
    <row r="183" spans="2:13" x14ac:dyDescent="0.25">
      <c r="B183" s="17">
        <v>17</v>
      </c>
      <c r="C183" s="18" t="s">
        <v>418</v>
      </c>
      <c r="D183" s="18"/>
      <c r="E183" s="27"/>
      <c r="F183" s="19"/>
      <c r="G183" s="19"/>
      <c r="H183" s="19"/>
      <c r="I183" s="19"/>
      <c r="J183" s="19"/>
      <c r="K183" s="19"/>
      <c r="L183" s="233"/>
      <c r="M183" s="234">
        <v>0</v>
      </c>
    </row>
    <row r="184" spans="2:13" ht="7.5" customHeight="1" x14ac:dyDescent="0.25">
      <c r="C184" s="17"/>
      <c r="D184" s="17"/>
      <c r="E184" s="20"/>
      <c r="F184" s="17"/>
      <c r="G184" s="17"/>
      <c r="H184" s="17"/>
      <c r="I184" s="17"/>
      <c r="J184" s="17"/>
      <c r="K184" s="17"/>
      <c r="L184" s="29"/>
      <c r="M184" s="26"/>
    </row>
    <row r="185" spans="2:13" x14ac:dyDescent="0.25">
      <c r="C185" s="571" t="s">
        <v>469</v>
      </c>
      <c r="D185" s="571"/>
      <c r="E185" s="571"/>
      <c r="F185" s="571"/>
      <c r="G185" s="571"/>
      <c r="H185" s="571"/>
      <c r="I185" s="571"/>
      <c r="J185" s="571"/>
      <c r="K185" s="571"/>
      <c r="L185" s="571"/>
      <c r="M185" s="571"/>
    </row>
    <row r="186" spans="2:13" x14ac:dyDescent="0.25">
      <c r="C186" s="22"/>
      <c r="D186" s="22"/>
      <c r="E186" s="22"/>
      <c r="F186" s="22"/>
      <c r="G186" s="22"/>
      <c r="H186" s="22"/>
      <c r="I186" s="22"/>
      <c r="J186" s="22"/>
      <c r="K186" s="22"/>
      <c r="L186" s="22"/>
      <c r="M186" s="22"/>
    </row>
    <row r="187" spans="2:13" x14ac:dyDescent="0.25">
      <c r="C187" s="22"/>
      <c r="D187" s="22"/>
      <c r="E187" s="254" t="s">
        <v>419</v>
      </c>
      <c r="F187" s="22"/>
      <c r="G187" s="615" t="s">
        <v>466</v>
      </c>
      <c r="H187" s="616"/>
      <c r="I187" s="617"/>
      <c r="J187" s="22"/>
      <c r="K187" s="615" t="s">
        <v>498</v>
      </c>
      <c r="L187" s="617"/>
      <c r="M187" s="22"/>
    </row>
    <row r="188" spans="2:13" x14ac:dyDescent="0.25">
      <c r="C188" s="22"/>
      <c r="D188" s="22"/>
      <c r="E188" s="22"/>
      <c r="F188" s="22"/>
      <c r="G188" s="22"/>
      <c r="H188" s="22"/>
      <c r="I188" s="22"/>
      <c r="J188" s="22"/>
      <c r="K188" s="22"/>
      <c r="L188" s="22"/>
      <c r="M188" s="22"/>
    </row>
    <row r="189" spans="2:13" x14ac:dyDescent="0.25">
      <c r="G189" s="30"/>
      <c r="H189" s="30"/>
      <c r="I189" s="30"/>
      <c r="J189" s="30"/>
      <c r="K189" s="30"/>
      <c r="L189" s="30"/>
    </row>
    <row r="190" spans="2:13" x14ac:dyDescent="0.25">
      <c r="B190" s="17">
        <v>18</v>
      </c>
      <c r="C190" s="18" t="s">
        <v>2</v>
      </c>
      <c r="D190" s="18"/>
      <c r="E190" s="27"/>
      <c r="F190" s="19"/>
      <c r="G190" s="19"/>
      <c r="H190" s="19"/>
      <c r="I190" s="19"/>
      <c r="J190" s="19"/>
      <c r="K190" s="19"/>
      <c r="L190" s="233"/>
      <c r="M190" s="234">
        <v>0</v>
      </c>
    </row>
    <row r="191" spans="2:13" ht="7.15" customHeight="1" x14ac:dyDescent="0.25">
      <c r="C191" s="17"/>
      <c r="D191" s="17"/>
      <c r="E191" s="20"/>
      <c r="F191" s="17"/>
      <c r="G191" s="17"/>
      <c r="H191" s="17"/>
      <c r="I191" s="17"/>
      <c r="J191" s="17"/>
      <c r="K191" s="17"/>
      <c r="L191" s="29"/>
      <c r="M191" s="26"/>
    </row>
    <row r="192" spans="2:13" x14ac:dyDescent="0.25">
      <c r="C192" s="570" t="s">
        <v>609</v>
      </c>
      <c r="D192" s="570"/>
      <c r="E192" s="570"/>
      <c r="F192" s="570"/>
      <c r="G192" s="570"/>
      <c r="H192" s="570"/>
      <c r="I192" s="570"/>
      <c r="J192" s="570"/>
      <c r="K192" s="570"/>
      <c r="L192" s="570"/>
      <c r="M192" s="570"/>
    </row>
    <row r="193" spans="2:13" x14ac:dyDescent="0.25">
      <c r="C193" s="570"/>
      <c r="D193" s="570"/>
      <c r="E193" s="570"/>
      <c r="F193" s="570"/>
      <c r="G193" s="570"/>
      <c r="H193" s="570"/>
      <c r="I193" s="570"/>
      <c r="J193" s="570"/>
      <c r="K193" s="570"/>
      <c r="L193" s="570"/>
      <c r="M193" s="570"/>
    </row>
    <row r="194" spans="2:13" x14ac:dyDescent="0.25">
      <c r="C194" s="22"/>
      <c r="D194" s="22"/>
      <c r="E194" s="22"/>
      <c r="F194" s="22"/>
      <c r="G194" s="22"/>
      <c r="H194" s="22"/>
      <c r="I194" s="22"/>
      <c r="J194" s="22"/>
      <c r="K194" s="22"/>
      <c r="L194" s="22"/>
      <c r="M194" s="22"/>
    </row>
    <row r="195" spans="2:13" x14ac:dyDescent="0.25">
      <c r="C195" s="17"/>
      <c r="D195" s="17"/>
      <c r="E195" s="562" t="s">
        <v>36</v>
      </c>
      <c r="F195" s="563"/>
      <c r="G195" s="563"/>
      <c r="H195" s="563"/>
      <c r="I195" s="564"/>
      <c r="J195" s="17"/>
      <c r="K195" s="248"/>
      <c r="L195" s="29"/>
      <c r="M195" s="26"/>
    </row>
    <row r="196" spans="2:13" x14ac:dyDescent="0.25">
      <c r="C196" s="17"/>
      <c r="D196" s="17"/>
      <c r="E196" s="30"/>
      <c r="F196" s="30"/>
      <c r="G196" s="30"/>
      <c r="H196" s="30"/>
      <c r="I196" s="30"/>
      <c r="J196" s="17"/>
      <c r="K196" s="248"/>
      <c r="L196" s="29"/>
      <c r="M196" s="26"/>
    </row>
    <row r="197" spans="2:13" x14ac:dyDescent="0.25">
      <c r="C197" s="17"/>
      <c r="D197" s="17"/>
      <c r="E197" s="30"/>
      <c r="F197" s="30"/>
      <c r="G197" s="30"/>
      <c r="H197" s="30"/>
      <c r="I197" s="30"/>
      <c r="J197" s="17"/>
      <c r="K197" s="248"/>
      <c r="L197" s="29"/>
      <c r="M197" s="26"/>
    </row>
    <row r="198" spans="2:13" x14ac:dyDescent="0.25">
      <c r="B198" s="17">
        <v>19</v>
      </c>
      <c r="C198" s="18" t="s">
        <v>6</v>
      </c>
      <c r="D198" s="18"/>
      <c r="E198" s="27"/>
      <c r="F198" s="19"/>
      <c r="G198" s="19"/>
      <c r="H198" s="19"/>
      <c r="I198" s="19"/>
      <c r="J198" s="19"/>
      <c r="K198" s="19"/>
      <c r="L198" s="233"/>
      <c r="M198" s="234">
        <v>0</v>
      </c>
    </row>
    <row r="199" spans="2:13" ht="7.5" customHeight="1" x14ac:dyDescent="0.25">
      <c r="C199" s="17"/>
      <c r="D199" s="17"/>
      <c r="E199" s="20"/>
      <c r="F199" s="17"/>
      <c r="G199" s="17"/>
      <c r="H199" s="17"/>
      <c r="I199" s="17"/>
      <c r="J199" s="17"/>
      <c r="K199" s="17"/>
      <c r="L199" s="29"/>
      <c r="M199" s="26"/>
    </row>
    <row r="200" spans="2:13" ht="26.25" customHeight="1" x14ac:dyDescent="0.25">
      <c r="C200" s="570" t="s">
        <v>610</v>
      </c>
      <c r="D200" s="570"/>
      <c r="E200" s="570"/>
      <c r="F200" s="570"/>
      <c r="G200" s="570"/>
      <c r="H200" s="570"/>
      <c r="I200" s="570"/>
      <c r="J200" s="570"/>
      <c r="K200" s="570"/>
      <c r="L200" s="570"/>
      <c r="M200" s="570"/>
    </row>
    <row r="201" spans="2:13" x14ac:dyDescent="0.25">
      <c r="C201" s="22"/>
      <c r="D201" s="22"/>
      <c r="E201" s="20" t="s">
        <v>604</v>
      </c>
      <c r="F201" s="22"/>
      <c r="G201" s="22"/>
      <c r="H201" s="22"/>
      <c r="I201" s="22"/>
      <c r="J201" s="22"/>
      <c r="K201" s="22"/>
      <c r="L201" s="22"/>
      <c r="M201" s="22"/>
    </row>
    <row r="202" spans="2:13" x14ac:dyDescent="0.25">
      <c r="E202" s="533" t="s">
        <v>605</v>
      </c>
    </row>
    <row r="203" spans="2:13" x14ac:dyDescent="0.25">
      <c r="E203" s="533"/>
    </row>
    <row r="204" spans="2:13" x14ac:dyDescent="0.25">
      <c r="E204" s="533"/>
    </row>
    <row r="205" spans="2:13" x14ac:dyDescent="0.25">
      <c r="B205" s="17">
        <v>20</v>
      </c>
      <c r="C205" s="18" t="s">
        <v>7</v>
      </c>
      <c r="D205" s="18"/>
      <c r="E205" s="27"/>
      <c r="F205" s="19"/>
      <c r="G205" s="19"/>
      <c r="H205" s="19"/>
      <c r="I205" s="19"/>
      <c r="J205" s="19"/>
      <c r="K205" s="19"/>
      <c r="L205" s="233"/>
      <c r="M205" s="234">
        <v>0</v>
      </c>
    </row>
    <row r="206" spans="2:13" ht="7.5" customHeight="1" x14ac:dyDescent="0.25">
      <c r="C206" s="17"/>
      <c r="D206" s="17"/>
      <c r="E206" s="20"/>
      <c r="F206" s="17"/>
      <c r="G206" s="17"/>
      <c r="H206" s="17"/>
      <c r="I206" s="17"/>
      <c r="J206" s="17"/>
      <c r="K206" s="17"/>
      <c r="L206" s="29"/>
      <c r="M206" s="26"/>
    </row>
    <row r="207" spans="2:13" ht="15" customHeight="1" x14ac:dyDescent="0.25">
      <c r="C207" s="570" t="s">
        <v>611</v>
      </c>
      <c r="D207" s="570"/>
      <c r="E207" s="570"/>
      <c r="F207" s="570"/>
      <c r="G207" s="570"/>
      <c r="H207" s="570"/>
      <c r="I207" s="570"/>
      <c r="J207" s="570"/>
      <c r="K207" s="570"/>
      <c r="L207" s="570"/>
      <c r="M207" s="570"/>
    </row>
    <row r="208" spans="2:13" x14ac:dyDescent="0.25">
      <c r="C208" s="570"/>
      <c r="D208" s="570"/>
      <c r="E208" s="570"/>
      <c r="F208" s="570"/>
      <c r="G208" s="570"/>
      <c r="H208" s="570"/>
      <c r="I208" s="570"/>
      <c r="J208" s="570"/>
      <c r="K208" s="570"/>
      <c r="L208" s="570"/>
      <c r="M208" s="570"/>
    </row>
    <row r="209" spans="2:13" x14ac:dyDescent="0.25">
      <c r="C209" s="532"/>
      <c r="D209" s="532"/>
      <c r="E209" s="532"/>
      <c r="F209" s="532"/>
      <c r="G209" s="532"/>
      <c r="H209" s="532"/>
      <c r="I209" s="532"/>
      <c r="J209" s="532"/>
      <c r="K209" s="532"/>
      <c r="L209" s="532"/>
      <c r="M209" s="532"/>
    </row>
    <row r="210" spans="2:13" x14ac:dyDescent="0.25">
      <c r="C210" s="532"/>
      <c r="D210" s="532"/>
      <c r="E210" s="532"/>
      <c r="F210" s="532"/>
      <c r="G210" s="532"/>
      <c r="H210" s="532"/>
      <c r="I210" s="532"/>
      <c r="J210" s="532"/>
      <c r="K210" s="532"/>
      <c r="L210" s="532"/>
      <c r="M210" s="532"/>
    </row>
    <row r="211" spans="2:13" x14ac:dyDescent="0.25">
      <c r="B211" s="17">
        <v>21</v>
      </c>
      <c r="C211" s="18" t="s">
        <v>608</v>
      </c>
      <c r="D211" s="18"/>
      <c r="E211" s="27"/>
      <c r="F211" s="19"/>
      <c r="G211" s="19"/>
      <c r="H211" s="19"/>
      <c r="I211" s="19"/>
      <c r="J211" s="19"/>
      <c r="K211" s="19"/>
      <c r="L211" s="233"/>
      <c r="M211" s="234">
        <v>0</v>
      </c>
    </row>
    <row r="212" spans="2:13" ht="7.5" customHeight="1" x14ac:dyDescent="0.25">
      <c r="C212" s="17"/>
      <c r="D212" s="17"/>
      <c r="E212" s="20"/>
      <c r="F212" s="17"/>
      <c r="G212" s="17"/>
      <c r="H212" s="17"/>
      <c r="I212" s="17"/>
      <c r="J212" s="17"/>
      <c r="K212" s="17"/>
      <c r="L212" s="29"/>
      <c r="M212" s="26"/>
    </row>
    <row r="213" spans="2:13" ht="15" customHeight="1" x14ac:dyDescent="0.25">
      <c r="C213" s="20" t="s">
        <v>612</v>
      </c>
      <c r="D213" s="20"/>
      <c r="E213" s="20"/>
      <c r="F213" s="20"/>
      <c r="G213" s="20"/>
      <c r="H213" s="20"/>
      <c r="I213" s="20"/>
      <c r="J213" s="20"/>
      <c r="K213" s="20"/>
      <c r="L213" s="20"/>
      <c r="M213" s="20"/>
    </row>
    <row r="214" spans="2:13" x14ac:dyDescent="0.25">
      <c r="C214" s="534"/>
      <c r="D214" s="534"/>
      <c r="E214" s="534"/>
      <c r="F214" s="534"/>
      <c r="G214" s="534"/>
      <c r="H214" s="534"/>
      <c r="I214" s="534"/>
      <c r="J214" s="534"/>
      <c r="K214" s="534"/>
      <c r="L214" s="534"/>
      <c r="M214" s="534"/>
    </row>
    <row r="215" spans="2:13" x14ac:dyDescent="0.25">
      <c r="B215" s="17">
        <v>22</v>
      </c>
      <c r="C215" s="18" t="s">
        <v>673</v>
      </c>
      <c r="D215" s="18"/>
      <c r="E215" s="27"/>
      <c r="F215" s="19"/>
      <c r="G215" s="19"/>
      <c r="H215" s="19"/>
      <c r="I215" s="19"/>
      <c r="J215" s="19"/>
      <c r="K215" s="19"/>
      <c r="L215" s="233"/>
      <c r="M215" s="234">
        <v>0</v>
      </c>
    </row>
    <row r="216" spans="2:13" ht="7.5" customHeight="1" x14ac:dyDescent="0.25">
      <c r="C216" s="17"/>
      <c r="D216" s="17"/>
      <c r="E216" s="20"/>
      <c r="F216" s="17"/>
      <c r="G216" s="17"/>
      <c r="H216" s="17"/>
      <c r="I216" s="17"/>
      <c r="J216" s="17"/>
      <c r="K216" s="17"/>
      <c r="L216" s="29"/>
      <c r="M216" s="26"/>
    </row>
    <row r="217" spans="2:13" ht="15" customHeight="1" x14ac:dyDescent="0.25">
      <c r="C217" s="20" t="s">
        <v>684</v>
      </c>
      <c r="D217" s="20"/>
      <c r="E217" s="20"/>
      <c r="F217" s="20"/>
      <c r="G217" s="20"/>
      <c r="H217" s="20"/>
      <c r="I217" s="20"/>
      <c r="J217" s="20"/>
      <c r="K217" s="20"/>
      <c r="L217" s="20"/>
      <c r="M217" s="20"/>
    </row>
    <row r="218" spans="2:13" ht="4.5" customHeight="1" x14ac:dyDescent="0.25">
      <c r="C218" s="541"/>
      <c r="D218" s="541"/>
      <c r="E218" s="541"/>
      <c r="F218" s="541"/>
      <c r="G218" s="541"/>
      <c r="H218" s="541"/>
      <c r="I218" s="541"/>
      <c r="J218" s="541"/>
      <c r="K218" s="541"/>
      <c r="L218" s="541"/>
      <c r="M218" s="541"/>
    </row>
    <row r="219" spans="2:13" x14ac:dyDescent="0.25">
      <c r="E219" s="14" t="s">
        <v>674</v>
      </c>
      <c r="I219" s="575" t="s">
        <v>683</v>
      </c>
      <c r="J219" s="576"/>
      <c r="K219" s="576"/>
      <c r="L219" s="577"/>
    </row>
    <row r="220" spans="2:13" x14ac:dyDescent="0.25">
      <c r="E220" s="14" t="s">
        <v>355</v>
      </c>
      <c r="H220" s="246"/>
      <c r="I220" s="566">
        <v>0</v>
      </c>
      <c r="J220" s="567"/>
      <c r="K220" s="567"/>
      <c r="L220" s="568"/>
    </row>
    <row r="221" spans="2:13" x14ac:dyDescent="0.25">
      <c r="E221" s="14" t="s">
        <v>676</v>
      </c>
      <c r="G221" s="243"/>
      <c r="H221" s="246"/>
      <c r="I221" s="566">
        <v>0</v>
      </c>
      <c r="J221" s="567"/>
      <c r="K221" s="567"/>
      <c r="L221" s="568"/>
    </row>
    <row r="222" spans="2:13" x14ac:dyDescent="0.25">
      <c r="E222" s="14" t="s">
        <v>389</v>
      </c>
      <c r="G222" s="243"/>
      <c r="H222" s="246"/>
      <c r="I222" s="559" t="e">
        <f>I220/I221</f>
        <v>#DIV/0!</v>
      </c>
      <c r="J222" s="560"/>
      <c r="K222" s="560"/>
      <c r="L222" s="561"/>
    </row>
    <row r="223" spans="2:13" x14ac:dyDescent="0.25">
      <c r="C223" s="534"/>
      <c r="D223" s="534"/>
      <c r="E223" s="534"/>
      <c r="F223" s="534"/>
      <c r="G223" s="534"/>
      <c r="H223" s="534"/>
      <c r="I223" s="534"/>
      <c r="J223" s="534"/>
      <c r="K223" s="534"/>
      <c r="L223" s="534"/>
      <c r="M223" s="534"/>
    </row>
    <row r="224" spans="2:13" x14ac:dyDescent="0.25">
      <c r="B224" s="17" t="s">
        <v>671</v>
      </c>
      <c r="C224" s="18" t="s">
        <v>528</v>
      </c>
      <c r="D224" s="18"/>
      <c r="E224" s="27"/>
      <c r="F224" s="19"/>
      <c r="G224" s="19"/>
      <c r="H224" s="19"/>
      <c r="I224" s="19"/>
      <c r="J224" s="19"/>
      <c r="K224" s="19"/>
      <c r="L224" s="233"/>
      <c r="M224" s="234">
        <v>0</v>
      </c>
    </row>
    <row r="225" spans="2:13" ht="7.5" customHeight="1" x14ac:dyDescent="0.25">
      <c r="C225" s="17"/>
      <c r="D225" s="17"/>
      <c r="E225" s="20"/>
      <c r="F225" s="17"/>
      <c r="G225" s="17"/>
      <c r="H225" s="17"/>
      <c r="I225" s="17"/>
      <c r="J225" s="17"/>
      <c r="K225" s="17"/>
      <c r="L225" s="29"/>
      <c r="M225" s="26"/>
    </row>
    <row r="226" spans="2:13" ht="15" customHeight="1" x14ac:dyDescent="0.25">
      <c r="C226" s="569" t="s">
        <v>613</v>
      </c>
      <c r="D226" s="569"/>
      <c r="E226" s="569"/>
      <c r="F226" s="569"/>
      <c r="G226" s="569"/>
      <c r="H226" s="569"/>
      <c r="I226" s="569"/>
      <c r="J226" s="569"/>
      <c r="K226" s="569"/>
      <c r="L226" s="569"/>
      <c r="M226" s="569"/>
    </row>
    <row r="227" spans="2:13" x14ac:dyDescent="0.25">
      <c r="C227" s="532"/>
      <c r="D227" s="532"/>
      <c r="E227" s="532"/>
      <c r="F227" s="532"/>
      <c r="G227" s="532"/>
      <c r="H227" s="532"/>
      <c r="I227" s="532"/>
      <c r="J227" s="532"/>
      <c r="K227" s="532"/>
      <c r="L227" s="532"/>
      <c r="M227" s="532"/>
    </row>
    <row r="228" spans="2:13" x14ac:dyDescent="0.25">
      <c r="C228" s="254" t="s">
        <v>531</v>
      </c>
      <c r="D228" s="532"/>
      <c r="E228" s="532"/>
      <c r="F228" s="532"/>
      <c r="G228" s="532"/>
      <c r="H228" s="532"/>
      <c r="I228" s="572">
        <f>'TDC Limit'!M22</f>
        <v>0</v>
      </c>
      <c r="J228" s="573"/>
      <c r="K228" s="574"/>
      <c r="L228" s="532"/>
      <c r="M228" s="532"/>
    </row>
    <row r="229" spans="2:13" x14ac:dyDescent="0.25">
      <c r="C229" s="254" t="s">
        <v>621</v>
      </c>
      <c r="D229" s="254"/>
      <c r="K229" s="540">
        <f>'TDC Limit'!M28</f>
        <v>0</v>
      </c>
    </row>
    <row r="230" spans="2:13" x14ac:dyDescent="0.25">
      <c r="C230" s="254" t="s">
        <v>603</v>
      </c>
      <c r="D230" s="254"/>
      <c r="K230" s="536" t="e">
        <f>1-K229/I228</f>
        <v>#DIV/0!</v>
      </c>
    </row>
    <row r="231" spans="2:13" ht="15" customHeight="1" thickBot="1" x14ac:dyDescent="0.3"/>
    <row r="232" spans="2:13" ht="19.5" customHeight="1" thickTop="1" thickBot="1" x14ac:dyDescent="0.3">
      <c r="B232" s="36"/>
      <c r="C232" s="262" t="s">
        <v>527</v>
      </c>
      <c r="D232" s="38"/>
      <c r="E232" s="37"/>
      <c r="F232" s="36"/>
      <c r="G232" s="36"/>
      <c r="H232" s="36"/>
      <c r="I232" s="36"/>
      <c r="J232" s="36"/>
      <c r="K232" s="36"/>
      <c r="L232" s="36"/>
      <c r="M232" s="261">
        <f>M13+M31+M38+M61+M81+M91+M98+M106+M113+M124+M136+M144+M151+M159+M167+M175+M183+M190+M198+M205+M211+M215+M224</f>
        <v>0</v>
      </c>
    </row>
    <row r="233" spans="2:13" ht="15.75" thickTop="1" x14ac:dyDescent="0.25"/>
    <row r="234" spans="2:13" x14ac:dyDescent="0.25">
      <c r="B234" s="17" t="s">
        <v>672</v>
      </c>
      <c r="C234" s="18" t="s">
        <v>528</v>
      </c>
      <c r="D234" s="18"/>
      <c r="E234" s="27"/>
      <c r="F234" s="19"/>
      <c r="G234" s="19"/>
      <c r="H234" s="19"/>
      <c r="I234" s="19"/>
      <c r="J234" s="19"/>
      <c r="K234" s="19"/>
      <c r="L234" s="233"/>
      <c r="M234" s="234">
        <v>0</v>
      </c>
    </row>
    <row r="235" spans="2:13" ht="7.5" customHeight="1" x14ac:dyDescent="0.25">
      <c r="C235" s="17"/>
      <c r="D235" s="17"/>
      <c r="E235" s="20"/>
      <c r="F235" s="17"/>
      <c r="G235" s="17"/>
      <c r="H235" s="17"/>
      <c r="I235" s="17"/>
      <c r="J235" s="17"/>
      <c r="K235" s="17"/>
      <c r="L235" s="29"/>
      <c r="M235" s="26"/>
    </row>
    <row r="236" spans="2:13" ht="15" customHeight="1" x14ac:dyDescent="0.25">
      <c r="C236" s="569" t="s">
        <v>614</v>
      </c>
      <c r="D236" s="569"/>
      <c r="E236" s="569"/>
      <c r="F236" s="569"/>
      <c r="G236" s="569"/>
      <c r="H236" s="569"/>
      <c r="I236" s="569"/>
      <c r="J236" s="569"/>
      <c r="K236" s="569"/>
      <c r="L236" s="569"/>
      <c r="M236" s="569"/>
    </row>
    <row r="237" spans="2:13" x14ac:dyDescent="0.25">
      <c r="C237" s="22"/>
      <c r="D237" s="22"/>
      <c r="E237" s="22"/>
      <c r="F237" s="22"/>
      <c r="G237" s="22"/>
      <c r="H237" s="22"/>
      <c r="I237" s="22"/>
      <c r="J237" s="22"/>
      <c r="K237" s="22"/>
      <c r="L237" s="22"/>
      <c r="M237" s="22"/>
    </row>
    <row r="238" spans="2:13" x14ac:dyDescent="0.25">
      <c r="C238" s="254" t="s">
        <v>621</v>
      </c>
      <c r="D238" s="254"/>
      <c r="K238" s="363">
        <f>'TDC Limit'!M28</f>
        <v>0</v>
      </c>
    </row>
    <row r="239" spans="2:13" x14ac:dyDescent="0.25">
      <c r="C239" s="254" t="s">
        <v>620</v>
      </c>
      <c r="D239" s="254"/>
      <c r="K239" s="535">
        <v>0</v>
      </c>
    </row>
    <row r="240" spans="2:13" x14ac:dyDescent="0.25">
      <c r="C240" s="254" t="s">
        <v>606</v>
      </c>
      <c r="D240" s="254"/>
      <c r="K240" s="537" t="e">
        <f>K238/K239</f>
        <v>#DIV/0!</v>
      </c>
    </row>
    <row r="241" spans="2:13" ht="15.75" thickBot="1" x14ac:dyDescent="0.3"/>
    <row r="242" spans="2:13" ht="19.5" customHeight="1" thickTop="1" thickBot="1" x14ac:dyDescent="0.3">
      <c r="B242" s="36"/>
      <c r="C242" s="262" t="s">
        <v>607</v>
      </c>
      <c r="D242" s="38"/>
      <c r="E242" s="37"/>
      <c r="F242" s="36"/>
      <c r="G242" s="36"/>
      <c r="H242" s="36"/>
      <c r="I242" s="36"/>
      <c r="J242" s="36"/>
      <c r="K242" s="36"/>
      <c r="L242" s="36"/>
      <c r="M242" s="261"/>
    </row>
    <row r="243" spans="2:13" ht="15.75" thickTop="1" x14ac:dyDescent="0.25"/>
  </sheetData>
  <mergeCells count="68">
    <mergeCell ref="I122:L122"/>
    <mergeCell ref="C126:M126"/>
    <mergeCell ref="C138:M138"/>
    <mergeCell ref="G140:I140"/>
    <mergeCell ref="G187:I187"/>
    <mergeCell ref="K187:L187"/>
    <mergeCell ref="C153:M154"/>
    <mergeCell ref="G156:L156"/>
    <mergeCell ref="B1:M1"/>
    <mergeCell ref="E43:M43"/>
    <mergeCell ref="E49:M49"/>
    <mergeCell ref="B3:M10"/>
    <mergeCell ref="E35:F35"/>
    <mergeCell ref="M11:M12"/>
    <mergeCell ref="L11:L12"/>
    <mergeCell ref="H17:M17"/>
    <mergeCell ref="H20:M20"/>
    <mergeCell ref="H16:M16"/>
    <mergeCell ref="H19:M19"/>
    <mergeCell ref="C40:M40"/>
    <mergeCell ref="I88:L88"/>
    <mergeCell ref="I89:L89"/>
    <mergeCell ref="I102:L102"/>
    <mergeCell ref="E51:M51"/>
    <mergeCell ref="G68:L68"/>
    <mergeCell ref="G65:L65"/>
    <mergeCell ref="G67:L67"/>
    <mergeCell ref="C83:M83"/>
    <mergeCell ref="G72:L72"/>
    <mergeCell ref="G73:L73"/>
    <mergeCell ref="G74:L74"/>
    <mergeCell ref="C63:M63"/>
    <mergeCell ref="G69:L69"/>
    <mergeCell ref="G70:L70"/>
    <mergeCell ref="I86:L86"/>
    <mergeCell ref="G75:L75"/>
    <mergeCell ref="I228:K228"/>
    <mergeCell ref="I103:L103"/>
    <mergeCell ref="H95:K95"/>
    <mergeCell ref="I121:L121"/>
    <mergeCell ref="C93:M93"/>
    <mergeCell ref="I120:L120"/>
    <mergeCell ref="C115:M115"/>
    <mergeCell ref="E110:F110"/>
    <mergeCell ref="I104:L104"/>
    <mergeCell ref="I118:L118"/>
    <mergeCell ref="I219:L219"/>
    <mergeCell ref="I220:L220"/>
    <mergeCell ref="I221:L221"/>
    <mergeCell ref="C146:M146"/>
    <mergeCell ref="C192:M193"/>
    <mergeCell ref="G148:L148"/>
    <mergeCell ref="I222:L222"/>
    <mergeCell ref="E128:M128"/>
    <mergeCell ref="F131:K132"/>
    <mergeCell ref="I87:L87"/>
    <mergeCell ref="C236:M236"/>
    <mergeCell ref="C200:M200"/>
    <mergeCell ref="C161:M162"/>
    <mergeCell ref="G164:L164"/>
    <mergeCell ref="C169:M170"/>
    <mergeCell ref="G172:L172"/>
    <mergeCell ref="C185:M185"/>
    <mergeCell ref="C177:M178"/>
    <mergeCell ref="G180:L180"/>
    <mergeCell ref="C207:M208"/>
    <mergeCell ref="E195:I195"/>
    <mergeCell ref="C226:M226"/>
  </mergeCells>
  <dataValidations count="24">
    <dataValidation type="list" allowBlank="1" showInputMessage="1" sqref="E35:F35">
      <formula1>Years</formula1>
    </dataValidation>
    <dataValidation type="list" allowBlank="1" showInputMessage="1" showErrorMessage="1" sqref="E195:F195">
      <formula1>NPSponsor</formula1>
    </dataValidation>
    <dataValidation type="list" allowBlank="1" showInputMessage="1" showErrorMessage="1" sqref="E110:F111">
      <formula1>DevFees</formula1>
    </dataValidation>
    <dataValidation type="list" allowBlank="1" showInputMessage="1" showErrorMessage="1" sqref="E128:M128">
      <formula1>Historic</formula1>
    </dataValidation>
    <dataValidation type="list" allowBlank="1" showInputMessage="1" showErrorMessage="1" sqref="H18">
      <formula1>Inc_Lower</formula1>
    </dataValidation>
    <dataValidation type="list" allowBlank="1" showInputMessage="1" showErrorMessage="1" sqref="H20:M20">
      <formula1>Inc_Higher</formula1>
    </dataValidation>
    <dataValidation type="list" allowBlank="1" showInputMessage="1" showErrorMessage="1" sqref="E24:E25 E27">
      <formula1>Inc_percent</formula1>
    </dataValidation>
    <dataValidation type="list" allowBlank="1" showInputMessage="1" showErrorMessage="1" sqref="E43:M43">
      <formula1>Homeless75</formula1>
    </dataValidation>
    <dataValidation type="list" allowBlank="1" showInputMessage="1" showErrorMessage="1" sqref="E49:M49 E51:M51">
      <formula1>SpecNeeds20</formula1>
    </dataValidation>
    <dataValidation type="list" allowBlank="1" showInputMessage="1" showErrorMessage="1" sqref="H19:M19">
      <formula1>higher_income</formula1>
    </dataValidation>
    <dataValidation type="list" allowBlank="1" showInputMessage="1" showErrorMessage="1" sqref="G65:L66 G156:L156 G164:L164">
      <formula1>local_funding_counties</formula1>
    </dataValidation>
    <dataValidation type="list" allowBlank="1" showInputMessage="1" showErrorMessage="1" sqref="G68:L68 G73:L73">
      <formula1>local_funding_sources</formula1>
    </dataValidation>
    <dataValidation type="list" allowBlank="1" showInputMessage="1" showErrorMessage="1" sqref="G69:L69 G74:L74">
      <formula1>local_funding_types</formula1>
    </dataValidation>
    <dataValidation type="list" allowBlank="1" showInputMessage="1" showErrorMessage="1" sqref="I86">
      <formula1>federal_funding_sources</formula1>
    </dataValidation>
    <dataValidation type="list" allowBlank="1" showInputMessage="1" showErrorMessage="1" sqref="G140">
      <formula1>eligible_tribes</formula1>
    </dataValidation>
    <dataValidation type="list" allowBlank="1" showInputMessage="1" showErrorMessage="1" sqref="G148:L148">
      <formula1>location_eff</formula1>
    </dataValidation>
    <dataValidation type="list" allowBlank="1" showInputMessage="1" showErrorMessage="1" sqref="G172:L172">
      <formula1>KC_only</formula1>
    </dataValidation>
    <dataValidation type="list" allowBlank="1" showInputMessage="1" showErrorMessage="1" sqref="G187">
      <formula1>in_within</formula1>
    </dataValidation>
    <dataValidation type="list" allowBlank="1" showInputMessage="1" showErrorMessage="1" sqref="K187:L187">
      <formula1>job_centers</formula1>
    </dataValidation>
    <dataValidation type="list" allowBlank="1" showErrorMessage="1" prompt="Select Set-Aside Combination_x000a_" sqref="H16:M16">
      <formula1>lower_income</formula1>
    </dataValidation>
    <dataValidation type="list" allowBlank="1" showErrorMessage="1" prompt="_x000a_" sqref="H17:M17">
      <formula1>Inc_Lower</formula1>
    </dataValidation>
    <dataValidation type="decimal" operator="notBetween" allowBlank="1" showInputMessage="1" showErrorMessage="1" error="Award must be at least $750,000." sqref="K96">
      <formula1>1</formula1>
      <formula2>749999</formula2>
    </dataValidation>
    <dataValidation type="list" allowBlank="1" showInputMessage="1" showErrorMessage="1" sqref="H95:K95">
      <formula1>KC_HTF</formula1>
    </dataValidation>
    <dataValidation type="list" allowBlank="1" showInputMessage="1" showErrorMessage="1" sqref="G180:L180">
      <formula1>KC_OppArea</formula1>
    </dataValidation>
  </dataValidations>
  <pageMargins left="0.7" right="0.7" top="0.75" bottom="0.75" header="0.3" footer="0.3"/>
  <pageSetup scale="80" firstPageNumber="2" orientation="portrait" r:id="rId1"/>
  <headerFooter>
    <oddFooter>&amp;L&amp;A - &amp;P&amp;R2015 WSHFC 9% Addendum</oddFooter>
  </headerFooter>
  <rowBreaks count="3" manualBreakCount="3">
    <brk id="60" max="12" man="1"/>
    <brk id="123" max="12" man="1"/>
    <brk id="182"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ScoringLists!$B$199:$B$201</xm:f>
          </x14:formula1>
          <xm:sqref>I118:L119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06"/>
  <sheetViews>
    <sheetView topLeftCell="A289" workbookViewId="0">
      <selection activeCell="A291" sqref="A291:XFD291"/>
    </sheetView>
  </sheetViews>
  <sheetFormatPr defaultColWidth="9.140625" defaultRowHeight="15" x14ac:dyDescent="0.25"/>
  <cols>
    <col min="1" max="1" width="42" style="236" customWidth="1"/>
    <col min="2" max="2" width="83" style="236" bestFit="1" customWidth="1"/>
    <col min="3" max="16384" width="9.140625" style="236"/>
  </cols>
  <sheetData>
    <row r="1" spans="1:2" x14ac:dyDescent="0.25">
      <c r="A1" s="235"/>
    </row>
    <row r="2" spans="1:2" x14ac:dyDescent="0.25">
      <c r="A2" s="235" t="s">
        <v>293</v>
      </c>
      <c r="B2" s="236" t="s">
        <v>455</v>
      </c>
    </row>
    <row r="3" spans="1:2" x14ac:dyDescent="0.25">
      <c r="A3" s="236" t="s">
        <v>294</v>
      </c>
      <c r="B3" s="236" t="s">
        <v>336</v>
      </c>
    </row>
    <row r="4" spans="1:2" x14ac:dyDescent="0.25">
      <c r="B4" s="236" t="s">
        <v>295</v>
      </c>
    </row>
    <row r="5" spans="1:2" x14ac:dyDescent="0.25">
      <c r="B5" s="236" t="s">
        <v>296</v>
      </c>
    </row>
    <row r="6" spans="1:2" x14ac:dyDescent="0.25">
      <c r="A6" s="235"/>
      <c r="B6" s="236" t="s">
        <v>297</v>
      </c>
    </row>
    <row r="7" spans="1:2" x14ac:dyDescent="0.25">
      <c r="A7" s="235"/>
      <c r="B7" s="236" t="s">
        <v>318</v>
      </c>
    </row>
    <row r="8" spans="1:2" x14ac:dyDescent="0.25">
      <c r="A8" s="235"/>
      <c r="B8" s="236" t="s">
        <v>298</v>
      </c>
    </row>
    <row r="9" spans="1:2" x14ac:dyDescent="0.25">
      <c r="A9" s="235"/>
      <c r="B9" s="236" t="s">
        <v>321</v>
      </c>
    </row>
    <row r="10" spans="1:2" x14ac:dyDescent="0.25">
      <c r="A10" s="235"/>
      <c r="B10" s="236" t="s">
        <v>306</v>
      </c>
    </row>
    <row r="11" spans="1:2" x14ac:dyDescent="0.25">
      <c r="A11" s="235"/>
      <c r="B11" s="236" t="s">
        <v>307</v>
      </c>
    </row>
    <row r="12" spans="1:2" x14ac:dyDescent="0.25">
      <c r="A12" s="235"/>
      <c r="B12" s="236" t="s">
        <v>322</v>
      </c>
    </row>
    <row r="13" spans="1:2" x14ac:dyDescent="0.25">
      <c r="A13" s="235"/>
      <c r="B13" s="236" t="s">
        <v>299</v>
      </c>
    </row>
    <row r="14" spans="1:2" x14ac:dyDescent="0.25">
      <c r="A14" s="235"/>
      <c r="B14" s="236" t="s">
        <v>300</v>
      </c>
    </row>
    <row r="15" spans="1:2" x14ac:dyDescent="0.25">
      <c r="A15" s="235"/>
      <c r="B15" s="236" t="s">
        <v>301</v>
      </c>
    </row>
    <row r="16" spans="1:2" x14ac:dyDescent="0.25">
      <c r="A16" s="235"/>
      <c r="B16" s="236" t="s">
        <v>302</v>
      </c>
    </row>
    <row r="17" spans="1:2" x14ac:dyDescent="0.25">
      <c r="A17" s="235"/>
      <c r="B17" s="236" t="s">
        <v>303</v>
      </c>
    </row>
    <row r="18" spans="1:2" x14ac:dyDescent="0.25">
      <c r="A18" s="235"/>
      <c r="B18" s="236" t="s">
        <v>304</v>
      </c>
    </row>
    <row r="19" spans="1:2" x14ac:dyDescent="0.25">
      <c r="A19" s="235"/>
      <c r="B19" s="236" t="s">
        <v>305</v>
      </c>
    </row>
    <row r="20" spans="1:2" x14ac:dyDescent="0.25">
      <c r="A20" s="235"/>
      <c r="B20" s="236" t="s">
        <v>334</v>
      </c>
    </row>
    <row r="21" spans="1:2" x14ac:dyDescent="0.25">
      <c r="A21" s="235"/>
    </row>
    <row r="22" spans="1:2" x14ac:dyDescent="0.25">
      <c r="A22" s="235" t="s">
        <v>245</v>
      </c>
      <c r="B22" s="236" t="s">
        <v>51</v>
      </c>
    </row>
    <row r="23" spans="1:2" x14ac:dyDescent="0.25">
      <c r="A23" s="236" t="s">
        <v>279</v>
      </c>
      <c r="B23" s="236" t="s">
        <v>247</v>
      </c>
    </row>
    <row r="24" spans="1:2" x14ac:dyDescent="0.25">
      <c r="B24" s="236" t="s">
        <v>248</v>
      </c>
    </row>
    <row r="25" spans="1:2" x14ac:dyDescent="0.25">
      <c r="B25" s="236" t="s">
        <v>249</v>
      </c>
    </row>
    <row r="26" spans="1:2" x14ac:dyDescent="0.25">
      <c r="B26" s="236" t="s">
        <v>250</v>
      </c>
    </row>
    <row r="27" spans="1:2" x14ac:dyDescent="0.25">
      <c r="B27" s="236" t="s">
        <v>251</v>
      </c>
    </row>
    <row r="28" spans="1:2" x14ac:dyDescent="0.25">
      <c r="B28" s="236" t="s">
        <v>252</v>
      </c>
    </row>
    <row r="29" spans="1:2" x14ac:dyDescent="0.25">
      <c r="B29" s="236" t="s">
        <v>253</v>
      </c>
    </row>
    <row r="30" spans="1:2" x14ac:dyDescent="0.25">
      <c r="B30" s="236" t="s">
        <v>254</v>
      </c>
    </row>
    <row r="31" spans="1:2" x14ac:dyDescent="0.25">
      <c r="B31" s="236" t="s">
        <v>255</v>
      </c>
    </row>
    <row r="32" spans="1:2" x14ac:dyDescent="0.25">
      <c r="B32" s="236" t="s">
        <v>256</v>
      </c>
    </row>
    <row r="33" spans="1:2" x14ac:dyDescent="0.25">
      <c r="B33" s="547" t="s">
        <v>682</v>
      </c>
    </row>
    <row r="34" spans="1:2" x14ac:dyDescent="0.25">
      <c r="B34" s="236" t="s">
        <v>257</v>
      </c>
    </row>
    <row r="35" spans="1:2" x14ac:dyDescent="0.25">
      <c r="B35" s="547" t="s">
        <v>273</v>
      </c>
    </row>
    <row r="36" spans="1:2" x14ac:dyDescent="0.25">
      <c r="B36" s="547" t="s">
        <v>630</v>
      </c>
    </row>
    <row r="37" spans="1:2" x14ac:dyDescent="0.25">
      <c r="B37" s="547" t="s">
        <v>629</v>
      </c>
    </row>
    <row r="38" spans="1:2" x14ac:dyDescent="0.25">
      <c r="B38" s="547" t="s">
        <v>628</v>
      </c>
    </row>
    <row r="39" spans="1:2" x14ac:dyDescent="0.25">
      <c r="B39" s="547" t="s">
        <v>626</v>
      </c>
    </row>
    <row r="40" spans="1:2" x14ac:dyDescent="0.25">
      <c r="B40" s="236" t="s">
        <v>258</v>
      </c>
    </row>
    <row r="41" spans="1:2" x14ac:dyDescent="0.25">
      <c r="B41" s="236" t="s">
        <v>259</v>
      </c>
    </row>
    <row r="42" spans="1:2" x14ac:dyDescent="0.25">
      <c r="B42" s="236" t="s">
        <v>260</v>
      </c>
    </row>
    <row r="44" spans="1:2" x14ac:dyDescent="0.25">
      <c r="A44" s="235" t="s">
        <v>308</v>
      </c>
      <c r="B44" s="236" t="s">
        <v>456</v>
      </c>
    </row>
    <row r="45" spans="1:2" x14ac:dyDescent="0.25">
      <c r="A45" s="236" t="s">
        <v>309</v>
      </c>
      <c r="B45" s="236" t="s">
        <v>337</v>
      </c>
    </row>
    <row r="46" spans="1:2" x14ac:dyDescent="0.25">
      <c r="B46" s="236" t="s">
        <v>310</v>
      </c>
    </row>
    <row r="47" spans="1:2" x14ac:dyDescent="0.25">
      <c r="B47" s="236" t="s">
        <v>311</v>
      </c>
    </row>
    <row r="48" spans="1:2" x14ac:dyDescent="0.25">
      <c r="B48" s="236" t="s">
        <v>312</v>
      </c>
    </row>
    <row r="49" spans="2:2" x14ac:dyDescent="0.25">
      <c r="B49" s="236" t="s">
        <v>313</v>
      </c>
    </row>
    <row r="50" spans="2:2" x14ac:dyDescent="0.25">
      <c r="B50" s="236" t="s">
        <v>314</v>
      </c>
    </row>
    <row r="51" spans="2:2" x14ac:dyDescent="0.25">
      <c r="B51" s="236" t="s">
        <v>315</v>
      </c>
    </row>
    <row r="52" spans="2:2" x14ac:dyDescent="0.25">
      <c r="B52" s="236" t="s">
        <v>316</v>
      </c>
    </row>
    <row r="53" spans="2:2" x14ac:dyDescent="0.25">
      <c r="B53" s="236" t="s">
        <v>317</v>
      </c>
    </row>
    <row r="54" spans="2:2" x14ac:dyDescent="0.25">
      <c r="B54" s="236" t="s">
        <v>319</v>
      </c>
    </row>
    <row r="55" spans="2:2" x14ac:dyDescent="0.25">
      <c r="B55" s="236" t="s">
        <v>320</v>
      </c>
    </row>
    <row r="56" spans="2:2" x14ac:dyDescent="0.25">
      <c r="B56" s="236" t="s">
        <v>323</v>
      </c>
    </row>
    <row r="57" spans="2:2" x14ac:dyDescent="0.25">
      <c r="B57" s="236" t="s">
        <v>324</v>
      </c>
    </row>
    <row r="58" spans="2:2" x14ac:dyDescent="0.25">
      <c r="B58" s="236" t="s">
        <v>325</v>
      </c>
    </row>
    <row r="59" spans="2:2" x14ac:dyDescent="0.25">
      <c r="B59" s="236" t="s">
        <v>326</v>
      </c>
    </row>
    <row r="60" spans="2:2" x14ac:dyDescent="0.25">
      <c r="B60" s="236" t="s">
        <v>327</v>
      </c>
    </row>
    <row r="61" spans="2:2" x14ac:dyDescent="0.25">
      <c r="B61" s="236" t="s">
        <v>328</v>
      </c>
    </row>
    <row r="62" spans="2:2" x14ac:dyDescent="0.25">
      <c r="B62" s="236" t="s">
        <v>329</v>
      </c>
    </row>
    <row r="63" spans="2:2" x14ac:dyDescent="0.25">
      <c r="B63" s="236" t="s">
        <v>330</v>
      </c>
    </row>
    <row r="64" spans="2:2" x14ac:dyDescent="0.25">
      <c r="B64" s="236" t="s">
        <v>331</v>
      </c>
    </row>
    <row r="65" spans="1:2" x14ac:dyDescent="0.25">
      <c r="B65" s="236" t="s">
        <v>332</v>
      </c>
    </row>
    <row r="66" spans="1:2" x14ac:dyDescent="0.25">
      <c r="B66" s="236" t="s">
        <v>333</v>
      </c>
    </row>
    <row r="67" spans="1:2" x14ac:dyDescent="0.25">
      <c r="B67" s="236" t="s">
        <v>335</v>
      </c>
    </row>
    <row r="69" spans="1:2" x14ac:dyDescent="0.25">
      <c r="A69" s="235" t="s">
        <v>246</v>
      </c>
      <c r="B69" s="236" t="s">
        <v>51</v>
      </c>
    </row>
    <row r="70" spans="1:2" x14ac:dyDescent="0.25">
      <c r="A70" s="236" t="s">
        <v>276</v>
      </c>
      <c r="B70" s="236" t="s">
        <v>261</v>
      </c>
    </row>
    <row r="71" spans="1:2" x14ac:dyDescent="0.25">
      <c r="B71" s="236" t="s">
        <v>262</v>
      </c>
    </row>
    <row r="72" spans="1:2" x14ac:dyDescent="0.25">
      <c r="B72" s="236" t="s">
        <v>263</v>
      </c>
    </row>
    <row r="73" spans="1:2" x14ac:dyDescent="0.25">
      <c r="B73" s="236" t="s">
        <v>264</v>
      </c>
    </row>
    <row r="74" spans="1:2" x14ac:dyDescent="0.25">
      <c r="B74" s="236" t="s">
        <v>265</v>
      </c>
    </row>
    <row r="75" spans="1:2" x14ac:dyDescent="0.25">
      <c r="B75" s="236" t="s">
        <v>266</v>
      </c>
    </row>
    <row r="76" spans="1:2" x14ac:dyDescent="0.25">
      <c r="B76" s="236" t="s">
        <v>267</v>
      </c>
    </row>
    <row r="77" spans="1:2" x14ac:dyDescent="0.25">
      <c r="B77" s="236" t="s">
        <v>268</v>
      </c>
    </row>
    <row r="78" spans="1:2" x14ac:dyDescent="0.25">
      <c r="B78" s="236" t="s">
        <v>269</v>
      </c>
    </row>
    <row r="79" spans="1:2" x14ac:dyDescent="0.25">
      <c r="B79" s="236" t="s">
        <v>270</v>
      </c>
    </row>
    <row r="80" spans="1:2" x14ac:dyDescent="0.25">
      <c r="B80" s="236" t="s">
        <v>271</v>
      </c>
    </row>
    <row r="81" spans="1:2" x14ac:dyDescent="0.25">
      <c r="B81" s="236" t="s">
        <v>272</v>
      </c>
    </row>
    <row r="82" spans="1:2" x14ac:dyDescent="0.25">
      <c r="B82" s="236" t="s">
        <v>273</v>
      </c>
    </row>
    <row r="83" spans="1:2" x14ac:dyDescent="0.25">
      <c r="B83" s="236" t="s">
        <v>274</v>
      </c>
    </row>
    <row r="84" spans="1:2" x14ac:dyDescent="0.25">
      <c r="B84" s="236" t="s">
        <v>275</v>
      </c>
    </row>
    <row r="85" spans="1:2" x14ac:dyDescent="0.25">
      <c r="B85" s="547" t="s">
        <v>627</v>
      </c>
    </row>
    <row r="86" spans="1:2" x14ac:dyDescent="0.25">
      <c r="B86" s="547" t="s">
        <v>626</v>
      </c>
    </row>
    <row r="87" spans="1:2" x14ac:dyDescent="0.25">
      <c r="B87" s="547" t="s">
        <v>625</v>
      </c>
    </row>
    <row r="88" spans="1:2" x14ac:dyDescent="0.25">
      <c r="B88" s="547" t="s">
        <v>624</v>
      </c>
    </row>
    <row r="89" spans="1:2" x14ac:dyDescent="0.25">
      <c r="B89" s="547" t="s">
        <v>623</v>
      </c>
    </row>
    <row r="91" spans="1:2" x14ac:dyDescent="0.25">
      <c r="A91" s="235" t="s">
        <v>280</v>
      </c>
      <c r="B91" s="237">
        <v>0</v>
      </c>
    </row>
    <row r="92" spans="1:2" x14ac:dyDescent="0.25">
      <c r="A92" s="236" t="s">
        <v>281</v>
      </c>
      <c r="B92" s="237">
        <v>0.1</v>
      </c>
    </row>
    <row r="93" spans="1:2" x14ac:dyDescent="0.25">
      <c r="B93" s="237">
        <v>0.2</v>
      </c>
    </row>
    <row r="94" spans="1:2" x14ac:dyDescent="0.25">
      <c r="B94" s="237">
        <v>0.25</v>
      </c>
    </row>
    <row r="95" spans="1:2" x14ac:dyDescent="0.25">
      <c r="B95" s="237">
        <v>0.3</v>
      </c>
    </row>
    <row r="96" spans="1:2" x14ac:dyDescent="0.25">
      <c r="B96" s="237">
        <v>0.4</v>
      </c>
    </row>
    <row r="97" spans="1:2" x14ac:dyDescent="0.25">
      <c r="B97" s="237">
        <v>0.5</v>
      </c>
    </row>
    <row r="98" spans="1:2" x14ac:dyDescent="0.25">
      <c r="B98" s="237">
        <v>0.6</v>
      </c>
    </row>
    <row r="99" spans="1:2" x14ac:dyDescent="0.25">
      <c r="B99" s="237">
        <v>0.75</v>
      </c>
    </row>
    <row r="100" spans="1:2" x14ac:dyDescent="0.25">
      <c r="B100" s="237">
        <v>1</v>
      </c>
    </row>
    <row r="102" spans="1:2" x14ac:dyDescent="0.25">
      <c r="A102" s="235" t="s">
        <v>52</v>
      </c>
      <c r="B102" s="236" t="s">
        <v>36</v>
      </c>
    </row>
    <row r="103" spans="1:2" x14ac:dyDescent="0.25">
      <c r="B103" s="238" t="s">
        <v>53</v>
      </c>
    </row>
    <row r="104" spans="1:2" x14ac:dyDescent="0.25">
      <c r="B104" s="238" t="s">
        <v>54</v>
      </c>
    </row>
    <row r="105" spans="1:2" x14ac:dyDescent="0.25">
      <c r="B105" s="238" t="s">
        <v>55</v>
      </c>
    </row>
    <row r="106" spans="1:2" x14ac:dyDescent="0.25">
      <c r="B106" s="238" t="s">
        <v>56</v>
      </c>
    </row>
    <row r="107" spans="1:2" x14ac:dyDescent="0.25">
      <c r="B107" s="238" t="s">
        <v>57</v>
      </c>
    </row>
    <row r="108" spans="1:2" x14ac:dyDescent="0.25">
      <c r="B108" s="238" t="s">
        <v>58</v>
      </c>
    </row>
    <row r="109" spans="1:2" x14ac:dyDescent="0.25">
      <c r="B109" s="238" t="s">
        <v>59</v>
      </c>
    </row>
    <row r="110" spans="1:2" x14ac:dyDescent="0.25">
      <c r="B110" s="238" t="s">
        <v>60</v>
      </c>
    </row>
    <row r="111" spans="1:2" x14ac:dyDescent="0.25">
      <c r="B111" s="238" t="s">
        <v>61</v>
      </c>
    </row>
    <row r="112" spans="1:2" x14ac:dyDescent="0.25">
      <c r="B112" s="238" t="s">
        <v>62</v>
      </c>
    </row>
    <row r="113" spans="1:2" x14ac:dyDescent="0.25">
      <c r="B113" s="238" t="s">
        <v>63</v>
      </c>
    </row>
    <row r="114" spans="1:2" x14ac:dyDescent="0.25">
      <c r="B114" s="238" t="s">
        <v>64</v>
      </c>
    </row>
    <row r="115" spans="1:2" x14ac:dyDescent="0.25">
      <c r="B115" s="238" t="s">
        <v>65</v>
      </c>
    </row>
    <row r="116" spans="1:2" x14ac:dyDescent="0.25">
      <c r="B116" s="238" t="s">
        <v>66</v>
      </c>
    </row>
    <row r="117" spans="1:2" x14ac:dyDescent="0.25">
      <c r="B117" s="238" t="s">
        <v>67</v>
      </c>
    </row>
    <row r="118" spans="1:2" x14ac:dyDescent="0.25">
      <c r="B118" s="238" t="s">
        <v>68</v>
      </c>
    </row>
    <row r="119" spans="1:2" x14ac:dyDescent="0.25">
      <c r="B119" s="238" t="s">
        <v>69</v>
      </c>
    </row>
    <row r="120" spans="1:2" x14ac:dyDescent="0.25">
      <c r="B120" s="238" t="s">
        <v>70</v>
      </c>
    </row>
    <row r="121" spans="1:2" x14ac:dyDescent="0.25">
      <c r="B121" s="238" t="s">
        <v>71</v>
      </c>
    </row>
    <row r="122" spans="1:2" x14ac:dyDescent="0.25">
      <c r="B122" s="238" t="s">
        <v>72</v>
      </c>
    </row>
    <row r="123" spans="1:2" x14ac:dyDescent="0.25">
      <c r="B123" s="238" t="s">
        <v>192</v>
      </c>
    </row>
    <row r="124" spans="1:2" x14ac:dyDescent="0.25">
      <c r="B124" s="238" t="s">
        <v>73</v>
      </c>
    </row>
    <row r="126" spans="1:2" x14ac:dyDescent="0.25">
      <c r="A126" s="238" t="s">
        <v>289</v>
      </c>
      <c r="B126" s="238" t="s">
        <v>36</v>
      </c>
    </row>
    <row r="127" spans="1:2" x14ac:dyDescent="0.25">
      <c r="A127" s="238"/>
      <c r="B127" s="239" t="s">
        <v>459</v>
      </c>
    </row>
    <row r="128" spans="1:2" x14ac:dyDescent="0.25">
      <c r="A128" s="238"/>
      <c r="B128" s="239" t="s">
        <v>633</v>
      </c>
    </row>
    <row r="129" spans="1:2" x14ac:dyDescent="0.25">
      <c r="A129" s="238"/>
    </row>
    <row r="130" spans="1:2" x14ac:dyDescent="0.25">
      <c r="A130" s="238"/>
    </row>
    <row r="131" spans="1:2" x14ac:dyDescent="0.25">
      <c r="A131" s="238"/>
      <c r="B131" s="239"/>
    </row>
    <row r="132" spans="1:2" x14ac:dyDescent="0.25">
      <c r="A132" s="238"/>
      <c r="B132" s="238"/>
    </row>
    <row r="133" spans="1:2" x14ac:dyDescent="0.25">
      <c r="A133" s="238" t="s">
        <v>75</v>
      </c>
      <c r="B133" s="238" t="s">
        <v>36</v>
      </c>
    </row>
    <row r="134" spans="1:2" x14ac:dyDescent="0.25">
      <c r="A134" s="238"/>
      <c r="B134" s="238" t="s">
        <v>681</v>
      </c>
    </row>
    <row r="135" spans="1:2" x14ac:dyDescent="0.25">
      <c r="A135" s="238"/>
      <c r="B135" s="238" t="s">
        <v>457</v>
      </c>
    </row>
    <row r="136" spans="1:2" x14ac:dyDescent="0.25">
      <c r="A136" s="238"/>
      <c r="B136" s="239" t="s">
        <v>458</v>
      </c>
    </row>
    <row r="137" spans="1:2" x14ac:dyDescent="0.25">
      <c r="A137" s="238"/>
      <c r="B137" s="239" t="s">
        <v>460</v>
      </c>
    </row>
    <row r="138" spans="1:2" x14ac:dyDescent="0.25">
      <c r="A138" s="238"/>
      <c r="B138" s="239" t="s">
        <v>461</v>
      </c>
    </row>
    <row r="139" spans="1:2" x14ac:dyDescent="0.25">
      <c r="A139" s="238"/>
      <c r="B139" s="240" t="s">
        <v>462</v>
      </c>
    </row>
    <row r="140" spans="1:2" x14ac:dyDescent="0.25">
      <c r="A140" s="238"/>
      <c r="B140" s="240" t="s">
        <v>463</v>
      </c>
    </row>
    <row r="141" spans="1:2" x14ac:dyDescent="0.25">
      <c r="A141" s="238"/>
      <c r="B141" s="240" t="s">
        <v>464</v>
      </c>
    </row>
    <row r="142" spans="1:2" x14ac:dyDescent="0.25">
      <c r="A142" s="238"/>
      <c r="B142" s="238"/>
    </row>
    <row r="143" spans="1:2" x14ac:dyDescent="0.25">
      <c r="A143" s="238" t="s">
        <v>346</v>
      </c>
      <c r="B143" s="238" t="s">
        <v>472</v>
      </c>
    </row>
    <row r="144" spans="1:2" x14ac:dyDescent="0.25">
      <c r="A144" s="238" t="s">
        <v>353</v>
      </c>
      <c r="B144" s="238" t="s">
        <v>208</v>
      </c>
    </row>
    <row r="145" spans="1:2" x14ac:dyDescent="0.25">
      <c r="B145" s="238" t="s">
        <v>347</v>
      </c>
    </row>
    <row r="146" spans="1:2" x14ac:dyDescent="0.25">
      <c r="A146" s="238"/>
      <c r="B146" s="238" t="s">
        <v>348</v>
      </c>
    </row>
    <row r="147" spans="1:2" x14ac:dyDescent="0.25">
      <c r="A147" s="238"/>
      <c r="B147" s="238" t="s">
        <v>349</v>
      </c>
    </row>
    <row r="148" spans="1:2" x14ac:dyDescent="0.25">
      <c r="A148" s="238"/>
      <c r="B148" s="238" t="s">
        <v>350</v>
      </c>
    </row>
    <row r="149" spans="1:2" x14ac:dyDescent="0.25">
      <c r="A149" s="238"/>
      <c r="B149" s="238" t="s">
        <v>351</v>
      </c>
    </row>
    <row r="150" spans="1:2" x14ac:dyDescent="0.25">
      <c r="A150" s="238"/>
      <c r="B150" s="238" t="s">
        <v>352</v>
      </c>
    </row>
    <row r="151" spans="1:2" x14ac:dyDescent="0.25">
      <c r="A151" s="238"/>
    </row>
    <row r="152" spans="1:2" x14ac:dyDescent="0.25">
      <c r="A152" s="238" t="s">
        <v>357</v>
      </c>
      <c r="B152" s="236" t="s">
        <v>473</v>
      </c>
    </row>
    <row r="153" spans="1:2" x14ac:dyDescent="0.25">
      <c r="A153" s="238" t="s">
        <v>358</v>
      </c>
      <c r="B153" s="240" t="s">
        <v>359</v>
      </c>
    </row>
    <row r="154" spans="1:2" x14ac:dyDescent="0.25">
      <c r="B154" s="240" t="s">
        <v>360</v>
      </c>
    </row>
    <row r="155" spans="1:2" x14ac:dyDescent="0.25">
      <c r="A155" s="238"/>
      <c r="B155" s="240">
        <v>2060</v>
      </c>
    </row>
    <row r="156" spans="1:2" x14ac:dyDescent="0.25">
      <c r="A156" s="238"/>
      <c r="B156" s="240">
        <v>2163</v>
      </c>
    </row>
    <row r="157" spans="1:2" x14ac:dyDescent="0.25">
      <c r="A157" s="238"/>
      <c r="B157" s="240" t="s">
        <v>361</v>
      </c>
    </row>
    <row r="158" spans="1:2" x14ac:dyDescent="0.25">
      <c r="A158" s="238"/>
      <c r="B158" s="238" t="s">
        <v>362</v>
      </c>
    </row>
    <row r="159" spans="1:2" x14ac:dyDescent="0.25">
      <c r="A159" s="238"/>
      <c r="B159" s="238" t="s">
        <v>363</v>
      </c>
    </row>
    <row r="160" spans="1:2" x14ac:dyDescent="0.25">
      <c r="A160" s="238"/>
      <c r="B160" s="238" t="s">
        <v>364</v>
      </c>
    </row>
    <row r="161" spans="1:2" x14ac:dyDescent="0.25">
      <c r="A161" s="238"/>
      <c r="B161" s="238" t="s">
        <v>365</v>
      </c>
    </row>
    <row r="162" spans="1:2" x14ac:dyDescent="0.25">
      <c r="A162" s="238"/>
      <c r="B162" s="238" t="s">
        <v>366</v>
      </c>
    </row>
    <row r="163" spans="1:2" x14ac:dyDescent="0.25">
      <c r="A163" s="238"/>
      <c r="B163" s="238" t="s">
        <v>371</v>
      </c>
    </row>
    <row r="164" spans="1:2" x14ac:dyDescent="0.25">
      <c r="A164" s="238"/>
      <c r="B164" s="238" t="s">
        <v>367</v>
      </c>
    </row>
    <row r="165" spans="1:2" x14ac:dyDescent="0.25">
      <c r="A165" s="238"/>
      <c r="B165" s="238"/>
    </row>
    <row r="166" spans="1:2" x14ac:dyDescent="0.25">
      <c r="A166" s="238" t="s">
        <v>368</v>
      </c>
      <c r="B166" s="238" t="s">
        <v>473</v>
      </c>
    </row>
    <row r="167" spans="1:2" x14ac:dyDescent="0.25">
      <c r="A167" s="238" t="s">
        <v>369</v>
      </c>
      <c r="B167" s="238" t="s">
        <v>370</v>
      </c>
    </row>
    <row r="168" spans="1:2" x14ac:dyDescent="0.25">
      <c r="B168" s="238" t="s">
        <v>372</v>
      </c>
    </row>
    <row r="169" spans="1:2" x14ac:dyDescent="0.25">
      <c r="A169" s="238"/>
      <c r="B169" s="238" t="s">
        <v>361</v>
      </c>
    </row>
    <row r="170" spans="1:2" x14ac:dyDescent="0.25">
      <c r="A170" s="238"/>
      <c r="B170" s="238" t="s">
        <v>373</v>
      </c>
    </row>
    <row r="171" spans="1:2" x14ac:dyDescent="0.25">
      <c r="A171" s="238"/>
      <c r="B171" s="238" t="s">
        <v>374</v>
      </c>
    </row>
    <row r="172" spans="1:2" x14ac:dyDescent="0.25">
      <c r="A172" s="238"/>
      <c r="B172" s="238" t="s">
        <v>375</v>
      </c>
    </row>
    <row r="173" spans="1:2" x14ac:dyDescent="0.25">
      <c r="A173" s="238"/>
      <c r="B173" s="238"/>
    </row>
    <row r="174" spans="1:2" x14ac:dyDescent="0.25">
      <c r="A174" s="238" t="s">
        <v>382</v>
      </c>
      <c r="B174" s="236" t="s">
        <v>51</v>
      </c>
    </row>
    <row r="175" spans="1:2" x14ac:dyDescent="0.25">
      <c r="A175" s="238" t="s">
        <v>386</v>
      </c>
      <c r="B175" s="240" t="s">
        <v>383</v>
      </c>
    </row>
    <row r="176" spans="1:2" x14ac:dyDescent="0.25">
      <c r="A176" s="238"/>
      <c r="B176" s="240" t="s">
        <v>387</v>
      </c>
    </row>
    <row r="177" spans="1:2" x14ac:dyDescent="0.25">
      <c r="A177" s="238"/>
      <c r="B177" s="240" t="s">
        <v>384</v>
      </c>
    </row>
    <row r="178" spans="1:2" x14ac:dyDescent="0.25">
      <c r="A178" s="238"/>
      <c r="B178" s="240" t="s">
        <v>388</v>
      </c>
    </row>
    <row r="179" spans="1:2" x14ac:dyDescent="0.25">
      <c r="A179" s="238"/>
      <c r="B179" s="240" t="s">
        <v>385</v>
      </c>
    </row>
    <row r="180" spans="1:2" x14ac:dyDescent="0.25">
      <c r="A180" s="238"/>
      <c r="B180" s="238" t="s">
        <v>471</v>
      </c>
    </row>
    <row r="181" spans="1:2" x14ac:dyDescent="0.25">
      <c r="A181" s="238"/>
      <c r="B181" s="238"/>
    </row>
    <row r="182" spans="1:2" x14ac:dyDescent="0.25">
      <c r="A182" s="238" t="s">
        <v>474</v>
      </c>
      <c r="B182" s="238" t="s">
        <v>475</v>
      </c>
    </row>
    <row r="183" spans="1:2" x14ac:dyDescent="0.25">
      <c r="A183" s="238" t="s">
        <v>478</v>
      </c>
      <c r="B183" s="238" t="s">
        <v>476</v>
      </c>
    </row>
    <row r="184" spans="1:2" x14ac:dyDescent="0.25">
      <c r="A184" s="238"/>
      <c r="B184" s="238" t="s">
        <v>477</v>
      </c>
    </row>
    <row r="185" spans="1:2" x14ac:dyDescent="0.25">
      <c r="A185" s="238"/>
      <c r="B185" s="238"/>
    </row>
    <row r="186" spans="1:2" x14ac:dyDescent="0.25">
      <c r="A186" s="238" t="s">
        <v>508</v>
      </c>
      <c r="B186" s="236" t="s">
        <v>509</v>
      </c>
    </row>
    <row r="187" spans="1:2" x14ac:dyDescent="0.25">
      <c r="A187" s="238"/>
      <c r="B187" s="238" t="s">
        <v>635</v>
      </c>
    </row>
    <row r="188" spans="1:2" x14ac:dyDescent="0.25">
      <c r="A188" s="238"/>
      <c r="B188" s="238" t="s">
        <v>636</v>
      </c>
    </row>
    <row r="189" spans="1:2" x14ac:dyDescent="0.25">
      <c r="A189" s="238"/>
      <c r="B189" s="238" t="s">
        <v>637</v>
      </c>
    </row>
    <row r="190" spans="1:2" x14ac:dyDescent="0.25">
      <c r="A190" s="238"/>
      <c r="B190" s="249" t="s">
        <v>225</v>
      </c>
    </row>
    <row r="191" spans="1:2" x14ac:dyDescent="0.25">
      <c r="A191" s="238"/>
      <c r="B191" s="238"/>
    </row>
    <row r="192" spans="1:2" x14ac:dyDescent="0.25">
      <c r="A192" s="238" t="s">
        <v>38</v>
      </c>
      <c r="B192" s="238" t="s">
        <v>394</v>
      </c>
    </row>
    <row r="193" spans="1:2" x14ac:dyDescent="0.25">
      <c r="A193" s="238"/>
      <c r="B193" s="238" t="s">
        <v>395</v>
      </c>
    </row>
    <row r="194" spans="1:2" x14ac:dyDescent="0.25">
      <c r="A194" s="238"/>
      <c r="B194" s="238" t="s">
        <v>396</v>
      </c>
    </row>
    <row r="195" spans="1:2" x14ac:dyDescent="0.25">
      <c r="A195" s="238"/>
      <c r="B195" s="238" t="s">
        <v>397</v>
      </c>
    </row>
    <row r="196" spans="1:2" x14ac:dyDescent="0.25">
      <c r="A196" s="238"/>
      <c r="B196" s="238" t="s">
        <v>398</v>
      </c>
    </row>
    <row r="197" spans="1:2" x14ac:dyDescent="0.25">
      <c r="A197" s="238"/>
      <c r="B197" s="238" t="s">
        <v>399</v>
      </c>
    </row>
    <row r="198" spans="1:2" x14ac:dyDescent="0.25">
      <c r="A198" s="238"/>
      <c r="B198" s="238"/>
    </row>
    <row r="199" spans="1:2" x14ac:dyDescent="0.25">
      <c r="A199" s="238" t="s">
        <v>643</v>
      </c>
      <c r="B199" s="238" t="s">
        <v>644</v>
      </c>
    </row>
    <row r="200" spans="1:2" x14ac:dyDescent="0.25">
      <c r="A200" s="238"/>
      <c r="B200" s="238" t="s">
        <v>645</v>
      </c>
    </row>
    <row r="201" spans="1:2" x14ac:dyDescent="0.25">
      <c r="A201" s="238"/>
      <c r="B201" s="238" t="s">
        <v>646</v>
      </c>
    </row>
    <row r="202" spans="1:2" x14ac:dyDescent="0.25">
      <c r="A202" s="238"/>
      <c r="B202" s="238"/>
    </row>
    <row r="203" spans="1:2" x14ac:dyDescent="0.25">
      <c r="A203" s="238"/>
      <c r="B203" s="238"/>
    </row>
    <row r="204" spans="1:2" x14ac:dyDescent="0.25">
      <c r="A204" s="238"/>
      <c r="B204" s="238"/>
    </row>
    <row r="205" spans="1:2" x14ac:dyDescent="0.25">
      <c r="A205" s="238"/>
      <c r="B205" s="238"/>
    </row>
    <row r="206" spans="1:2" x14ac:dyDescent="0.25">
      <c r="A206" s="238" t="s">
        <v>39</v>
      </c>
      <c r="B206" s="238" t="s">
        <v>400</v>
      </c>
    </row>
    <row r="207" spans="1:2" x14ac:dyDescent="0.25">
      <c r="A207" s="238"/>
      <c r="B207" s="238" t="s">
        <v>401</v>
      </c>
    </row>
    <row r="208" spans="1:2" x14ac:dyDescent="0.25">
      <c r="A208" s="238"/>
      <c r="B208" s="238" t="s">
        <v>468</v>
      </c>
    </row>
    <row r="209" spans="1:2" x14ac:dyDescent="0.25">
      <c r="A209" s="238"/>
      <c r="B209" s="238"/>
    </row>
    <row r="210" spans="1:2" x14ac:dyDescent="0.25">
      <c r="A210" s="238" t="s">
        <v>405</v>
      </c>
      <c r="B210" s="238" t="s">
        <v>482</v>
      </c>
    </row>
    <row r="211" spans="1:2" x14ac:dyDescent="0.25">
      <c r="A211" s="238" t="s">
        <v>406</v>
      </c>
      <c r="B211" s="238" t="s">
        <v>483</v>
      </c>
    </row>
    <row r="212" spans="1:2" x14ac:dyDescent="0.25">
      <c r="A212" s="238"/>
      <c r="B212" s="238" t="s">
        <v>484</v>
      </c>
    </row>
    <row r="213" spans="1:2" x14ac:dyDescent="0.25">
      <c r="A213" s="238"/>
      <c r="B213" s="238" t="s">
        <v>485</v>
      </c>
    </row>
    <row r="214" spans="1:2" x14ac:dyDescent="0.25">
      <c r="A214" s="238"/>
      <c r="B214" s="238" t="s">
        <v>486</v>
      </c>
    </row>
    <row r="215" spans="1:2" x14ac:dyDescent="0.25">
      <c r="A215" s="238"/>
      <c r="B215" s="238" t="s">
        <v>487</v>
      </c>
    </row>
    <row r="216" spans="1:2" x14ac:dyDescent="0.25">
      <c r="A216" s="238"/>
      <c r="B216" s="238" t="s">
        <v>495</v>
      </c>
    </row>
    <row r="217" spans="1:2" x14ac:dyDescent="0.25">
      <c r="A217" s="238"/>
      <c r="B217" s="238" t="s">
        <v>488</v>
      </c>
    </row>
    <row r="218" spans="1:2" x14ac:dyDescent="0.25">
      <c r="A218" s="238"/>
      <c r="B218" s="238" t="s">
        <v>489</v>
      </c>
    </row>
    <row r="219" spans="1:2" x14ac:dyDescent="0.25">
      <c r="A219" s="238"/>
      <c r="B219" s="238" t="s">
        <v>490</v>
      </c>
    </row>
    <row r="220" spans="1:2" x14ac:dyDescent="0.25">
      <c r="A220" s="238"/>
      <c r="B220" s="238" t="s">
        <v>491</v>
      </c>
    </row>
    <row r="221" spans="1:2" x14ac:dyDescent="0.25">
      <c r="A221" s="238"/>
      <c r="B221" s="238" t="s">
        <v>492</v>
      </c>
    </row>
    <row r="222" spans="1:2" x14ac:dyDescent="0.25">
      <c r="A222" s="238"/>
      <c r="B222" s="238" t="s">
        <v>493</v>
      </c>
    </row>
    <row r="223" spans="1:2" x14ac:dyDescent="0.25">
      <c r="A223" s="238"/>
      <c r="B223" s="238" t="s">
        <v>494</v>
      </c>
    </row>
    <row r="224" spans="1:2" x14ac:dyDescent="0.25">
      <c r="A224" s="238"/>
      <c r="B224" s="238"/>
    </row>
    <row r="225" spans="1:2" x14ac:dyDescent="0.25">
      <c r="A225" s="238" t="s">
        <v>410</v>
      </c>
      <c r="B225" s="236" t="s">
        <v>36</v>
      </c>
    </row>
    <row r="226" spans="1:2" x14ac:dyDescent="0.25">
      <c r="A226" s="238" t="s">
        <v>411</v>
      </c>
      <c r="B226" s="238" t="s">
        <v>561</v>
      </c>
    </row>
    <row r="227" spans="1:2" x14ac:dyDescent="0.25">
      <c r="A227" s="238"/>
      <c r="B227" s="238" t="s">
        <v>560</v>
      </c>
    </row>
    <row r="228" spans="1:2" x14ac:dyDescent="0.25">
      <c r="A228" s="238"/>
      <c r="B228" s="238" t="s">
        <v>562</v>
      </c>
    </row>
    <row r="229" spans="1:2" x14ac:dyDescent="0.25">
      <c r="A229" s="238"/>
      <c r="B229" s="238"/>
    </row>
    <row r="230" spans="1:2" x14ac:dyDescent="0.25">
      <c r="A230" s="238" t="s">
        <v>514</v>
      </c>
      <c r="B230" s="238" t="s">
        <v>470</v>
      </c>
    </row>
    <row r="231" spans="1:2" x14ac:dyDescent="0.25">
      <c r="A231" s="238" t="s">
        <v>416</v>
      </c>
      <c r="B231" s="238" t="s">
        <v>417</v>
      </c>
    </row>
    <row r="232" spans="1:2" x14ac:dyDescent="0.25">
      <c r="A232" s="238"/>
      <c r="B232" s="238" t="s">
        <v>352</v>
      </c>
    </row>
    <row r="233" spans="1:2" x14ac:dyDescent="0.25">
      <c r="A233" s="238"/>
      <c r="B233" s="238"/>
    </row>
    <row r="234" spans="1:2" x14ac:dyDescent="0.25">
      <c r="A234" s="238" t="s">
        <v>516</v>
      </c>
      <c r="B234" s="238" t="s">
        <v>515</v>
      </c>
    </row>
    <row r="235" spans="1:2" x14ac:dyDescent="0.25">
      <c r="A235" s="238" t="s">
        <v>517</v>
      </c>
      <c r="B235" s="238" t="s">
        <v>417</v>
      </c>
    </row>
    <row r="236" spans="1:2" x14ac:dyDescent="0.25">
      <c r="A236" s="238"/>
      <c r="B236" s="238" t="s">
        <v>352</v>
      </c>
    </row>
    <row r="237" spans="1:2" x14ac:dyDescent="0.25">
      <c r="A237" s="238"/>
      <c r="B237" s="238"/>
    </row>
    <row r="238" spans="1:2" x14ac:dyDescent="0.25">
      <c r="A238" s="238" t="s">
        <v>420</v>
      </c>
      <c r="B238" s="238" t="s">
        <v>466</v>
      </c>
    </row>
    <row r="239" spans="1:2" x14ac:dyDescent="0.25">
      <c r="A239" s="238" t="s">
        <v>421</v>
      </c>
      <c r="B239" s="238" t="s">
        <v>496</v>
      </c>
    </row>
    <row r="240" spans="1:2" x14ac:dyDescent="0.25">
      <c r="B240" s="236" t="s">
        <v>497</v>
      </c>
    </row>
    <row r="241" spans="1:2" x14ac:dyDescent="0.25">
      <c r="A241" s="238"/>
      <c r="B241" s="236" t="s">
        <v>447</v>
      </c>
    </row>
    <row r="242" spans="1:2" x14ac:dyDescent="0.25">
      <c r="A242" s="238"/>
    </row>
    <row r="243" spans="1:2" x14ac:dyDescent="0.25">
      <c r="A243" s="238"/>
      <c r="B243" s="238"/>
    </row>
    <row r="244" spans="1:2" x14ac:dyDescent="0.25">
      <c r="A244" s="238" t="s">
        <v>420</v>
      </c>
      <c r="B244" s="238" t="s">
        <v>498</v>
      </c>
    </row>
    <row r="245" spans="1:2" x14ac:dyDescent="0.25">
      <c r="A245" s="238" t="s">
        <v>422</v>
      </c>
      <c r="B245" s="238" t="s">
        <v>426</v>
      </c>
    </row>
    <row r="246" spans="1:2" x14ac:dyDescent="0.25">
      <c r="B246" s="238" t="s">
        <v>444</v>
      </c>
    </row>
    <row r="247" spans="1:2" x14ac:dyDescent="0.25">
      <c r="A247" s="238"/>
      <c r="B247" s="238" t="s">
        <v>430</v>
      </c>
    </row>
    <row r="248" spans="1:2" x14ac:dyDescent="0.25">
      <c r="A248" s="238"/>
      <c r="B248" s="238" t="s">
        <v>446</v>
      </c>
    </row>
    <row r="249" spans="1:2" x14ac:dyDescent="0.25">
      <c r="A249" s="238"/>
      <c r="B249" s="236" t="s">
        <v>647</v>
      </c>
    </row>
    <row r="250" spans="1:2" x14ac:dyDescent="0.25">
      <c r="A250" s="238"/>
      <c r="B250" s="236" t="s">
        <v>648</v>
      </c>
    </row>
    <row r="251" spans="1:2" x14ac:dyDescent="0.25">
      <c r="A251" s="238"/>
      <c r="B251" s="238" t="s">
        <v>649</v>
      </c>
    </row>
    <row r="252" spans="1:2" x14ac:dyDescent="0.25">
      <c r="A252" s="238"/>
      <c r="B252" s="238" t="s">
        <v>668</v>
      </c>
    </row>
    <row r="253" spans="1:2" x14ac:dyDescent="0.25">
      <c r="A253" s="238"/>
      <c r="B253" s="238" t="s">
        <v>440</v>
      </c>
    </row>
    <row r="254" spans="1:2" x14ac:dyDescent="0.25">
      <c r="A254" s="238"/>
      <c r="B254" s="236" t="s">
        <v>650</v>
      </c>
    </row>
    <row r="255" spans="1:2" x14ac:dyDescent="0.25">
      <c r="A255" s="238"/>
      <c r="B255" s="238" t="s">
        <v>442</v>
      </c>
    </row>
    <row r="256" spans="1:2" x14ac:dyDescent="0.25">
      <c r="A256" s="238"/>
      <c r="B256" s="238" t="s">
        <v>423</v>
      </c>
    </row>
    <row r="257" spans="1:2" x14ac:dyDescent="0.25">
      <c r="A257" s="238"/>
      <c r="B257" s="238" t="s">
        <v>427</v>
      </c>
    </row>
    <row r="258" spans="1:2" x14ac:dyDescent="0.25">
      <c r="A258" s="238"/>
      <c r="B258" s="236" t="s">
        <v>651</v>
      </c>
    </row>
    <row r="259" spans="1:2" x14ac:dyDescent="0.25">
      <c r="A259" s="238"/>
      <c r="B259" s="238" t="s">
        <v>433</v>
      </c>
    </row>
    <row r="260" spans="1:2" x14ac:dyDescent="0.25">
      <c r="A260" s="238"/>
      <c r="B260" s="238" t="s">
        <v>652</v>
      </c>
    </row>
    <row r="261" spans="1:2" x14ac:dyDescent="0.25">
      <c r="A261" s="238"/>
      <c r="B261" s="238" t="s">
        <v>434</v>
      </c>
    </row>
    <row r="262" spans="1:2" x14ac:dyDescent="0.25">
      <c r="A262" s="238"/>
      <c r="B262" s="238" t="s">
        <v>653</v>
      </c>
    </row>
    <row r="263" spans="1:2" x14ac:dyDescent="0.25">
      <c r="A263" s="238"/>
      <c r="B263" s="238" t="s">
        <v>425</v>
      </c>
    </row>
    <row r="264" spans="1:2" x14ac:dyDescent="0.25">
      <c r="A264" s="238"/>
      <c r="B264" s="238" t="s">
        <v>654</v>
      </c>
    </row>
    <row r="265" spans="1:2" x14ac:dyDescent="0.25">
      <c r="A265" s="238"/>
      <c r="B265" s="238" t="s">
        <v>670</v>
      </c>
    </row>
    <row r="266" spans="1:2" x14ac:dyDescent="0.25">
      <c r="A266" s="238"/>
      <c r="B266" s="238" t="s">
        <v>441</v>
      </c>
    </row>
    <row r="267" spans="1:2" x14ac:dyDescent="0.25">
      <c r="A267" s="238"/>
      <c r="B267" s="238" t="s">
        <v>655</v>
      </c>
    </row>
    <row r="268" spans="1:2" x14ac:dyDescent="0.25">
      <c r="A268" s="238"/>
      <c r="B268" s="238" t="s">
        <v>669</v>
      </c>
    </row>
    <row r="269" spans="1:2" x14ac:dyDescent="0.25">
      <c r="A269" s="238"/>
      <c r="B269" s="238" t="s">
        <v>428</v>
      </c>
    </row>
    <row r="270" spans="1:2" x14ac:dyDescent="0.25">
      <c r="A270" s="238"/>
      <c r="B270" s="236" t="s">
        <v>656</v>
      </c>
    </row>
    <row r="271" spans="1:2" x14ac:dyDescent="0.25">
      <c r="A271" s="238"/>
      <c r="B271" s="238" t="s">
        <v>437</v>
      </c>
    </row>
    <row r="272" spans="1:2" x14ac:dyDescent="0.25">
      <c r="A272" s="238"/>
      <c r="B272" s="238" t="s">
        <v>657</v>
      </c>
    </row>
    <row r="273" spans="1:2" x14ac:dyDescent="0.25">
      <c r="A273" s="238"/>
      <c r="B273" s="236" t="s">
        <v>658</v>
      </c>
    </row>
    <row r="274" spans="1:2" x14ac:dyDescent="0.25">
      <c r="A274" s="238"/>
      <c r="B274" s="236" t="s">
        <v>659</v>
      </c>
    </row>
    <row r="275" spans="1:2" x14ac:dyDescent="0.25">
      <c r="A275" s="238"/>
      <c r="B275" s="238" t="s">
        <v>435</v>
      </c>
    </row>
    <row r="276" spans="1:2" x14ac:dyDescent="0.25">
      <c r="A276" s="238"/>
      <c r="B276" s="238" t="s">
        <v>439</v>
      </c>
    </row>
    <row r="277" spans="1:2" x14ac:dyDescent="0.25">
      <c r="A277" s="238"/>
      <c r="B277" s="236" t="s">
        <v>660</v>
      </c>
    </row>
    <row r="278" spans="1:2" x14ac:dyDescent="0.25">
      <c r="A278" s="238"/>
      <c r="B278" s="238" t="s">
        <v>438</v>
      </c>
    </row>
    <row r="279" spans="1:2" x14ac:dyDescent="0.25">
      <c r="A279" s="238"/>
      <c r="B279" s="236" t="s">
        <v>661</v>
      </c>
    </row>
    <row r="280" spans="1:2" x14ac:dyDescent="0.25">
      <c r="A280" s="238"/>
      <c r="B280" s="236" t="s">
        <v>662</v>
      </c>
    </row>
    <row r="281" spans="1:2" x14ac:dyDescent="0.25">
      <c r="A281" s="238"/>
      <c r="B281" s="238" t="s">
        <v>436</v>
      </c>
    </row>
    <row r="282" spans="1:2" x14ac:dyDescent="0.25">
      <c r="A282" s="238"/>
      <c r="B282" s="238" t="s">
        <v>663</v>
      </c>
    </row>
    <row r="283" spans="1:2" x14ac:dyDescent="0.25">
      <c r="A283" s="238"/>
      <c r="B283" s="236" t="s">
        <v>664</v>
      </c>
    </row>
    <row r="284" spans="1:2" x14ac:dyDescent="0.25">
      <c r="A284" s="238"/>
      <c r="B284" s="238" t="s">
        <v>443</v>
      </c>
    </row>
    <row r="285" spans="1:2" x14ac:dyDescent="0.25">
      <c r="A285" s="238"/>
      <c r="B285" s="236" t="s">
        <v>665</v>
      </c>
    </row>
    <row r="286" spans="1:2" x14ac:dyDescent="0.25">
      <c r="A286" s="238"/>
      <c r="B286" s="238" t="s">
        <v>431</v>
      </c>
    </row>
    <row r="287" spans="1:2" x14ac:dyDescent="0.25">
      <c r="A287" s="238"/>
      <c r="B287" s="238" t="s">
        <v>429</v>
      </c>
    </row>
    <row r="288" spans="1:2" x14ac:dyDescent="0.25">
      <c r="A288" s="238"/>
      <c r="B288" s="238" t="s">
        <v>432</v>
      </c>
    </row>
    <row r="289" spans="1:2" x14ac:dyDescent="0.25">
      <c r="A289" s="238"/>
      <c r="B289" s="238" t="s">
        <v>445</v>
      </c>
    </row>
    <row r="290" spans="1:2" x14ac:dyDescent="0.25">
      <c r="A290" s="238"/>
      <c r="B290" s="236" t="s">
        <v>666</v>
      </c>
    </row>
    <row r="291" spans="1:2" x14ac:dyDescent="0.25">
      <c r="A291" s="238"/>
      <c r="B291" s="238" t="s">
        <v>424</v>
      </c>
    </row>
    <row r="292" spans="1:2" x14ac:dyDescent="0.25">
      <c r="A292" s="238"/>
      <c r="B292" s="236" t="s">
        <v>333</v>
      </c>
    </row>
    <row r="293" spans="1:2" x14ac:dyDescent="0.25">
      <c r="A293" s="238"/>
      <c r="B293" s="238" t="s">
        <v>667</v>
      </c>
    </row>
    <row r="294" spans="1:2" x14ac:dyDescent="0.25">
      <c r="A294" s="238"/>
      <c r="B294" s="238" t="s">
        <v>335</v>
      </c>
    </row>
    <row r="295" spans="1:2" x14ac:dyDescent="0.25">
      <c r="A295" s="238"/>
      <c r="B295" s="238"/>
    </row>
    <row r="296" spans="1:2" x14ac:dyDescent="0.25">
      <c r="A296" s="238"/>
      <c r="B296" s="238"/>
    </row>
    <row r="297" spans="1:2" x14ac:dyDescent="0.25">
      <c r="A297" s="238" t="s">
        <v>42</v>
      </c>
      <c r="B297" s="236" t="s">
        <v>36</v>
      </c>
    </row>
    <row r="298" spans="1:2" x14ac:dyDescent="0.25">
      <c r="A298" s="238"/>
      <c r="B298" s="238" t="s">
        <v>448</v>
      </c>
    </row>
    <row r="299" spans="1:2" x14ac:dyDescent="0.25">
      <c r="A299" s="238"/>
      <c r="B299" s="238" t="s">
        <v>449</v>
      </c>
    </row>
    <row r="300" spans="1:2" x14ac:dyDescent="0.25">
      <c r="A300" s="238"/>
      <c r="B300" s="238" t="s">
        <v>450</v>
      </c>
    </row>
    <row r="301" spans="1:2" x14ac:dyDescent="0.25">
      <c r="A301" s="238"/>
      <c r="B301" s="238"/>
    </row>
    <row r="302" spans="1:2" x14ac:dyDescent="0.25">
      <c r="A302" s="236" t="s">
        <v>530</v>
      </c>
      <c r="B302" s="236" t="s">
        <v>599</v>
      </c>
    </row>
    <row r="303" spans="1:2" x14ac:dyDescent="0.25">
      <c r="B303" s="236" t="s">
        <v>208</v>
      </c>
    </row>
    <row r="304" spans="1:2" x14ac:dyDescent="0.25">
      <c r="B304" s="236" t="s">
        <v>597</v>
      </c>
    </row>
    <row r="305" spans="2:2" x14ac:dyDescent="0.25">
      <c r="B305" s="236" t="s">
        <v>598</v>
      </c>
    </row>
    <row r="306" spans="2:2" x14ac:dyDescent="0.25">
      <c r="B306" s="236" t="s">
        <v>596</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0"/>
  <sheetViews>
    <sheetView showGridLines="0" zoomScaleNormal="100" zoomScaleSheetLayoutView="90" workbookViewId="0">
      <selection activeCell="M12" sqref="M12"/>
    </sheetView>
  </sheetViews>
  <sheetFormatPr defaultColWidth="8.85546875" defaultRowHeight="15" x14ac:dyDescent="0.25"/>
  <cols>
    <col min="1" max="1" width="1.7109375" style="2" customWidth="1"/>
    <col min="2" max="2" width="4" style="2" customWidth="1"/>
    <col min="3" max="3" width="2.85546875" style="2" customWidth="1"/>
    <col min="4" max="4" width="1" style="2" customWidth="1"/>
    <col min="5" max="5" width="2.85546875" style="2" customWidth="1"/>
    <col min="6" max="6" width="10.42578125" style="2" customWidth="1"/>
    <col min="7" max="8" width="14.28515625" style="2" customWidth="1"/>
    <col min="9" max="9" width="2.85546875" style="13" customWidth="1"/>
    <col min="10" max="10" width="1" style="13" customWidth="1"/>
    <col min="11" max="11" width="10.42578125" style="2" customWidth="1"/>
    <col min="12" max="12" width="14.28515625" style="2" customWidth="1"/>
    <col min="13" max="13" width="19.42578125" style="2" customWidth="1"/>
    <col min="14" max="14" width="1.7109375" style="2" customWidth="1"/>
    <col min="15" max="16384" width="8.85546875" style="2"/>
  </cols>
  <sheetData>
    <row r="1" spans="1:14" ht="18.75" x14ac:dyDescent="0.3">
      <c r="A1" s="1"/>
      <c r="B1" s="554" t="s">
        <v>182</v>
      </c>
      <c r="C1" s="554"/>
      <c r="D1" s="554"/>
      <c r="E1" s="554"/>
      <c r="F1" s="554"/>
      <c r="G1" s="554"/>
      <c r="H1" s="554"/>
      <c r="I1" s="554"/>
      <c r="J1" s="554"/>
      <c r="K1" s="554"/>
      <c r="L1" s="554"/>
      <c r="M1" s="554"/>
    </row>
    <row r="2" spans="1:14" ht="15" customHeight="1" x14ac:dyDescent="0.25">
      <c r="A2" s="12"/>
      <c r="C2" s="109"/>
      <c r="D2" s="109"/>
      <c r="E2" s="109"/>
      <c r="F2" s="109"/>
      <c r="G2" s="109"/>
      <c r="H2" s="109"/>
      <c r="I2" s="109"/>
      <c r="J2" s="109"/>
      <c r="K2" s="109"/>
      <c r="L2" s="109"/>
      <c r="M2" s="109"/>
    </row>
    <row r="3" spans="1:14" s="13" customFormat="1" x14ac:dyDescent="0.25">
      <c r="A3" s="12"/>
      <c r="B3" s="634" t="s">
        <v>171</v>
      </c>
      <c r="C3" s="635"/>
      <c r="D3" s="635"/>
      <c r="E3" s="635"/>
      <c r="F3" s="635"/>
      <c r="G3" s="635"/>
      <c r="H3" s="635"/>
      <c r="I3" s="635"/>
      <c r="J3" s="635"/>
      <c r="K3" s="635"/>
      <c r="L3" s="635"/>
      <c r="M3" s="636"/>
    </row>
    <row r="4" spans="1:14" ht="5.25" customHeight="1" x14ac:dyDescent="0.25">
      <c r="A4" s="12"/>
      <c r="B4" s="210"/>
      <c r="C4" s="211"/>
      <c r="D4" s="211"/>
      <c r="E4" s="211"/>
      <c r="F4" s="211"/>
      <c r="G4" s="211"/>
      <c r="H4" s="211"/>
      <c r="I4" s="211"/>
      <c r="J4" s="211"/>
      <c r="K4" s="211"/>
      <c r="L4" s="211"/>
      <c r="M4" s="212"/>
    </row>
    <row r="5" spans="1:14" x14ac:dyDescent="0.25">
      <c r="B5" s="213" t="s">
        <v>47</v>
      </c>
      <c r="C5" s="640" t="s">
        <v>173</v>
      </c>
      <c r="D5" s="641"/>
      <c r="E5" s="641"/>
      <c r="F5" s="641"/>
      <c r="G5" s="641"/>
      <c r="H5" s="641"/>
      <c r="I5" s="641"/>
      <c r="J5" s="641"/>
      <c r="K5" s="641"/>
      <c r="L5" s="641"/>
      <c r="M5" s="642"/>
    </row>
    <row r="6" spans="1:14" x14ac:dyDescent="0.25">
      <c r="B6" s="213" t="s">
        <v>48</v>
      </c>
      <c r="C6" s="637" t="s">
        <v>183</v>
      </c>
      <c r="D6" s="638"/>
      <c r="E6" s="638"/>
      <c r="F6" s="638"/>
      <c r="G6" s="638"/>
      <c r="H6" s="638"/>
      <c r="I6" s="638"/>
      <c r="J6" s="638"/>
      <c r="K6" s="638"/>
      <c r="L6" s="638"/>
      <c r="M6" s="639"/>
    </row>
    <row r="7" spans="1:14" s="13" customFormat="1" ht="72.599999999999994" customHeight="1" x14ac:dyDescent="0.25">
      <c r="B7" s="214" t="s">
        <v>49</v>
      </c>
      <c r="C7" s="643" t="s">
        <v>615</v>
      </c>
      <c r="D7" s="643"/>
      <c r="E7" s="643"/>
      <c r="F7" s="643"/>
      <c r="G7" s="643"/>
      <c r="H7" s="643"/>
      <c r="I7" s="643"/>
      <c r="J7" s="643"/>
      <c r="K7" s="643"/>
      <c r="L7" s="643"/>
      <c r="M7" s="644"/>
    </row>
    <row r="8" spans="1:14" s="356" customFormat="1" ht="30" customHeight="1" x14ac:dyDescent="0.25">
      <c r="B8" s="538" t="s">
        <v>50</v>
      </c>
      <c r="C8" s="643" t="s">
        <v>617</v>
      </c>
      <c r="D8" s="643"/>
      <c r="E8" s="643"/>
      <c r="F8" s="643"/>
      <c r="G8" s="643"/>
      <c r="H8" s="643"/>
      <c r="I8" s="643"/>
      <c r="J8" s="643"/>
      <c r="K8" s="643"/>
      <c r="L8" s="643"/>
      <c r="M8" s="644"/>
    </row>
    <row r="9" spans="1:14" x14ac:dyDescent="0.25">
      <c r="A9" s="5"/>
      <c r="B9" s="215" t="s">
        <v>616</v>
      </c>
      <c r="C9" s="643" t="s">
        <v>189</v>
      </c>
      <c r="D9" s="643"/>
      <c r="E9" s="643"/>
      <c r="F9" s="643"/>
      <c r="G9" s="643"/>
      <c r="H9" s="643"/>
      <c r="I9" s="643"/>
      <c r="J9" s="643"/>
      <c r="K9" s="643"/>
      <c r="L9" s="643"/>
      <c r="M9" s="644"/>
    </row>
    <row r="10" spans="1:14" s="13" customFormat="1" ht="9" customHeight="1" x14ac:dyDescent="0.25">
      <c r="A10" s="5"/>
      <c r="B10" s="216"/>
      <c r="C10" s="217"/>
      <c r="D10" s="217"/>
      <c r="E10" s="217"/>
      <c r="F10" s="217"/>
      <c r="G10" s="217"/>
      <c r="H10" s="217"/>
      <c r="I10" s="217"/>
      <c r="J10" s="217"/>
      <c r="K10" s="217"/>
      <c r="L10" s="217"/>
      <c r="M10" s="218"/>
    </row>
    <row r="11" spans="1:14" s="13" customFormat="1" ht="8.4499999999999993" customHeight="1" x14ac:dyDescent="0.25">
      <c r="A11" s="5"/>
      <c r="C11" s="101"/>
      <c r="D11" s="101"/>
      <c r="E11" s="101"/>
      <c r="F11" s="101"/>
      <c r="G11" s="101"/>
      <c r="H11" s="101"/>
      <c r="I11" s="103"/>
      <c r="J11" s="103"/>
      <c r="K11" s="101"/>
      <c r="L11" s="101"/>
      <c r="M11" s="101"/>
    </row>
    <row r="12" spans="1:14" s="356" customFormat="1" ht="15" customHeight="1" x14ac:dyDescent="0.25">
      <c r="A12" s="5"/>
      <c r="B12" s="356" t="s">
        <v>595</v>
      </c>
      <c r="C12" s="103"/>
      <c r="D12" s="103"/>
      <c r="E12" s="103"/>
      <c r="F12" s="103"/>
      <c r="G12" s="103"/>
      <c r="H12" s="103"/>
      <c r="I12" s="103"/>
      <c r="J12" s="103"/>
      <c r="K12" s="103"/>
      <c r="L12" s="103"/>
      <c r="M12" s="530" t="s">
        <v>599</v>
      </c>
    </row>
    <row r="13" spans="1:14" s="356" customFormat="1" ht="9" customHeight="1" x14ac:dyDescent="0.25">
      <c r="A13" s="5"/>
      <c r="C13" s="103"/>
      <c r="D13" s="103"/>
      <c r="E13" s="103"/>
      <c r="F13" s="103"/>
      <c r="G13" s="103"/>
      <c r="H13" s="103"/>
      <c r="I13" s="103"/>
      <c r="J13" s="103"/>
      <c r="K13" s="103"/>
      <c r="L13" s="103"/>
      <c r="M13" s="103"/>
    </row>
    <row r="14" spans="1:14" x14ac:dyDescent="0.25">
      <c r="A14" s="344"/>
      <c r="B14" s="344"/>
      <c r="C14" s="344"/>
      <c r="D14" s="344"/>
      <c r="E14" s="344"/>
      <c r="F14" s="344"/>
      <c r="G14" s="345" t="s">
        <v>176</v>
      </c>
      <c r="H14" s="345" t="s">
        <v>177</v>
      </c>
      <c r="I14" s="345"/>
      <c r="J14" s="344"/>
      <c r="K14" s="345" t="s">
        <v>178</v>
      </c>
      <c r="L14" s="345" t="s">
        <v>179</v>
      </c>
      <c r="M14" s="345" t="s">
        <v>180</v>
      </c>
      <c r="N14" s="344"/>
    </row>
    <row r="15" spans="1:14" ht="15" customHeight="1" x14ac:dyDescent="0.25">
      <c r="A15" s="344"/>
      <c r="B15" s="627" t="s">
        <v>181</v>
      </c>
      <c r="C15" s="627"/>
      <c r="D15" s="627"/>
      <c r="E15" s="627"/>
      <c r="F15" s="627"/>
      <c r="G15" s="346"/>
      <c r="H15" s="346"/>
      <c r="I15" s="618"/>
      <c r="J15" s="619"/>
      <c r="K15" s="620"/>
      <c r="L15" s="346"/>
      <c r="M15" s="346"/>
      <c r="N15" s="344"/>
    </row>
    <row r="16" spans="1:14" s="13" customFormat="1" ht="21" customHeight="1" x14ac:dyDescent="0.25">
      <c r="A16" s="344"/>
      <c r="B16" s="627"/>
      <c r="C16" s="627"/>
      <c r="D16" s="627"/>
      <c r="E16" s="627"/>
      <c r="F16" s="627"/>
      <c r="G16" s="347"/>
      <c r="H16" s="347"/>
      <c r="I16" s="347"/>
      <c r="J16" s="347"/>
      <c r="K16" s="347"/>
      <c r="L16" s="347"/>
      <c r="M16" s="347"/>
      <c r="N16" s="344"/>
    </row>
    <row r="17" spans="1:20" s="13" customFormat="1" ht="8.65" customHeight="1" x14ac:dyDescent="0.25">
      <c r="A17" s="344"/>
      <c r="B17" s="348"/>
      <c r="C17" s="348"/>
      <c r="D17" s="348"/>
      <c r="E17" s="348"/>
      <c r="F17" s="348"/>
      <c r="G17" s="347"/>
      <c r="H17" s="347"/>
      <c r="I17" s="347"/>
      <c r="J17" s="348"/>
      <c r="K17" s="347"/>
      <c r="L17" s="347"/>
      <c r="M17" s="347"/>
      <c r="N17" s="344"/>
    </row>
    <row r="18" spans="1:20" ht="15" customHeight="1" x14ac:dyDescent="0.25">
      <c r="A18" s="344"/>
      <c r="B18" s="626" t="s">
        <v>184</v>
      </c>
      <c r="C18" s="626"/>
      <c r="D18" s="626"/>
      <c r="E18" s="626"/>
      <c r="F18" s="626"/>
      <c r="G18" s="339">
        <f>IF($M$12="King County",244635,IF($M$12="Pierce/Snohomish",235431,IF($M$12="Metro Counties",227764,IF($M$12="Balance of State",165191, IF($M$12="Select from List",0)))))</f>
        <v>0</v>
      </c>
      <c r="H18" s="339">
        <f>IF($M$12="King County",283137,IF($M$12="Pierce/Snohomish",274642,IF($M$12="Metro Counties",256964,IF($M$12="Balance of State",185993, IF($M$12="Select from List",0)))))</f>
        <v>0</v>
      </c>
      <c r="I18" s="628">
        <f>IF($M$12="King County",300873,IF($M$12="Pierce/Snohomish",290848,IF($M$12="Metro Counties",281190,IF($M$12="Balance of State",210822, IF($M$12="Select from List",0)))))</f>
        <v>0</v>
      </c>
      <c r="J18" s="629"/>
      <c r="K18" s="630"/>
      <c r="L18" s="339">
        <f>IF($M$12="King County",337428,IF($M$12="Pierce/Snohomish",327305,IF($M$12="Metro Counties",324450,IF($M$12="Balance of State",273840, IF($M$12="Select from List",0)))))</f>
        <v>0</v>
      </c>
      <c r="M18" s="339">
        <f>IF($M$12="King County",371706,IF($M$12="Pierce/Snohomish",360556,IF($M$12="Metro Counties",357410,IF($M$12="Balance of State",301338, IF($M$12="Select from List",0)))))</f>
        <v>0</v>
      </c>
      <c r="N18" s="344"/>
    </row>
    <row r="19" spans="1:20" s="13" customFormat="1" ht="8.65" customHeight="1" x14ac:dyDescent="0.25">
      <c r="A19" s="344"/>
      <c r="B19" s="626"/>
      <c r="C19" s="626"/>
      <c r="D19" s="626"/>
      <c r="E19" s="626"/>
      <c r="F19" s="626"/>
      <c r="G19" s="349"/>
      <c r="H19" s="349"/>
      <c r="I19" s="349"/>
      <c r="J19" s="349"/>
      <c r="K19" s="349"/>
      <c r="L19" s="349"/>
      <c r="M19" s="349"/>
      <c r="N19" s="344"/>
    </row>
    <row r="20" spans="1:20" ht="15" customHeight="1" x14ac:dyDescent="0.25">
      <c r="A20" s="350"/>
      <c r="B20" s="624" t="s">
        <v>185</v>
      </c>
      <c r="C20" s="624"/>
      <c r="D20" s="624"/>
      <c r="E20" s="624"/>
      <c r="F20" s="625"/>
      <c r="G20" s="343">
        <f>G15*G18</f>
        <v>0</v>
      </c>
      <c r="H20" s="343">
        <f>H15*H18</f>
        <v>0</v>
      </c>
      <c r="I20" s="631">
        <f>I15*I18</f>
        <v>0</v>
      </c>
      <c r="J20" s="632"/>
      <c r="K20" s="633"/>
      <c r="L20" s="343">
        <f>L15*L18</f>
        <v>0</v>
      </c>
      <c r="M20" s="343">
        <f>M15*M18</f>
        <v>0</v>
      </c>
      <c r="N20" s="344"/>
    </row>
    <row r="21" spans="1:20" ht="15.75" thickBot="1" x14ac:dyDescent="0.3">
      <c r="A21" s="344"/>
      <c r="B21" s="344"/>
      <c r="C21" s="344"/>
      <c r="D21" s="344"/>
      <c r="E21" s="344"/>
      <c r="F21" s="344"/>
      <c r="G21" s="344"/>
      <c r="H21" s="344"/>
      <c r="I21" s="344"/>
      <c r="J21" s="344"/>
      <c r="K21" s="344"/>
      <c r="L21" s="344"/>
      <c r="M21" s="344"/>
      <c r="N21" s="344"/>
    </row>
    <row r="22" spans="1:20" ht="16.5" thickTop="1" thickBot="1" x14ac:dyDescent="0.3">
      <c r="A22" s="344"/>
      <c r="B22" s="621" t="s">
        <v>186</v>
      </c>
      <c r="C22" s="621"/>
      <c r="D22" s="621"/>
      <c r="E22" s="621"/>
      <c r="F22" s="621"/>
      <c r="G22" s="621"/>
      <c r="H22" s="621"/>
      <c r="I22" s="621"/>
      <c r="J22" s="621"/>
      <c r="K22" s="621"/>
      <c r="L22" s="622"/>
      <c r="M22" s="342">
        <f>SUM(G20:M20)</f>
        <v>0</v>
      </c>
      <c r="N22" s="344"/>
    </row>
    <row r="23" spans="1:20" s="13" customFormat="1" ht="8.4499999999999993" customHeight="1" thickTop="1" x14ac:dyDescent="0.25">
      <c r="A23" s="344"/>
      <c r="B23" s="351"/>
      <c r="C23" s="351"/>
      <c r="D23" s="351"/>
      <c r="E23" s="351"/>
      <c r="F23" s="351"/>
      <c r="G23" s="351"/>
      <c r="H23" s="351"/>
      <c r="I23" s="351"/>
      <c r="J23" s="351"/>
      <c r="K23" s="351"/>
      <c r="L23" s="351"/>
      <c r="M23" s="352"/>
      <c r="N23" s="344"/>
    </row>
    <row r="24" spans="1:20" x14ac:dyDescent="0.25">
      <c r="A24" s="344"/>
      <c r="B24" s="621" t="s">
        <v>675</v>
      </c>
      <c r="C24" s="621"/>
      <c r="D24" s="621"/>
      <c r="E24" s="621"/>
      <c r="F24" s="621"/>
      <c r="G24" s="621"/>
      <c r="H24" s="621"/>
      <c r="I24" s="621"/>
      <c r="J24" s="621"/>
      <c r="K24" s="621"/>
      <c r="L24" s="623"/>
      <c r="M24" s="334"/>
      <c r="N24" s="344"/>
    </row>
    <row r="25" spans="1:20" s="13" customFormat="1" x14ac:dyDescent="0.25">
      <c r="A25" s="344"/>
      <c r="B25" s="106" t="s">
        <v>174</v>
      </c>
      <c r="C25" s="351"/>
      <c r="D25" s="344"/>
      <c r="E25" s="351"/>
      <c r="F25" s="351"/>
      <c r="G25" s="351"/>
      <c r="H25" s="351"/>
      <c r="I25" s="351"/>
      <c r="J25" s="344"/>
      <c r="K25" s="351"/>
      <c r="L25" s="351"/>
      <c r="M25" s="341"/>
      <c r="N25" s="344"/>
    </row>
    <row r="26" spans="1:20" s="356" customFormat="1" x14ac:dyDescent="0.25">
      <c r="A26" s="357"/>
      <c r="B26" s="106" t="s">
        <v>622</v>
      </c>
      <c r="C26" s="545"/>
      <c r="D26" s="357"/>
      <c r="E26" s="545"/>
      <c r="F26" s="545"/>
      <c r="G26" s="545"/>
      <c r="H26" s="545"/>
      <c r="I26" s="545"/>
      <c r="J26" s="357"/>
      <c r="K26" s="545"/>
      <c r="L26" s="545"/>
      <c r="M26" s="546"/>
      <c r="N26" s="357"/>
    </row>
    <row r="27" spans="1:20" s="13" customFormat="1" x14ac:dyDescent="0.25">
      <c r="A27" s="344"/>
      <c r="B27" s="105" t="s">
        <v>175</v>
      </c>
      <c r="C27" s="353"/>
      <c r="D27" s="104"/>
      <c r="E27" s="104"/>
      <c r="F27" s="104"/>
      <c r="G27" s="104"/>
      <c r="H27" s="104"/>
      <c r="I27" s="104"/>
      <c r="J27" s="104"/>
      <c r="K27" s="104"/>
      <c r="L27" s="104"/>
      <c r="M27" s="340"/>
      <c r="N27" s="344"/>
    </row>
    <row r="28" spans="1:20" s="13" customFormat="1" x14ac:dyDescent="0.25">
      <c r="A28" s="344"/>
      <c r="B28" s="351" t="s">
        <v>172</v>
      </c>
      <c r="C28" s="351"/>
      <c r="D28" s="351"/>
      <c r="E28" s="351"/>
      <c r="F28" s="351"/>
      <c r="G28" s="351"/>
      <c r="H28" s="351"/>
      <c r="I28" s="351"/>
      <c r="J28" s="351"/>
      <c r="K28" s="351"/>
      <c r="L28" s="351"/>
      <c r="M28" s="122">
        <f>M24-M25-M26-M27</f>
        <v>0</v>
      </c>
      <c r="N28" s="344"/>
    </row>
    <row r="29" spans="1:20" ht="15.75" thickBot="1" x14ac:dyDescent="0.3">
      <c r="A29" s="344"/>
      <c r="B29" s="344"/>
      <c r="C29" s="344"/>
      <c r="D29" s="344"/>
      <c r="E29" s="344"/>
      <c r="F29" s="344"/>
      <c r="G29" s="344"/>
      <c r="H29" s="344"/>
      <c r="I29" s="344"/>
      <c r="J29" s="344"/>
      <c r="K29" s="344"/>
      <c r="L29" s="344"/>
      <c r="M29" s="344"/>
      <c r="N29" s="344"/>
    </row>
    <row r="30" spans="1:20" s="13" customFormat="1" ht="16.5" thickTop="1" thickBot="1" x14ac:dyDescent="0.3">
      <c r="A30" s="344"/>
      <c r="B30" s="113" t="s">
        <v>206</v>
      </c>
      <c r="C30" s="114"/>
      <c r="D30" s="114"/>
      <c r="E30" s="114"/>
      <c r="F30" s="114"/>
      <c r="G30" s="114"/>
      <c r="H30" s="114"/>
      <c r="I30" s="114"/>
      <c r="J30" s="114"/>
      <c r="K30" s="114"/>
      <c r="L30" s="114"/>
      <c r="M30" s="115" t="str">
        <f>IF(M28&gt;M22, "NO","YES")</f>
        <v>YES</v>
      </c>
      <c r="N30" s="344"/>
    </row>
    <row r="31" spans="1:20" s="13" customFormat="1" ht="16.5" thickTop="1" thickBot="1" x14ac:dyDescent="0.3">
      <c r="A31" s="344"/>
      <c r="B31" s="351"/>
      <c r="C31" s="344"/>
      <c r="D31" s="344"/>
      <c r="E31" s="344"/>
      <c r="F31" s="344"/>
      <c r="G31" s="344"/>
      <c r="H31" s="344"/>
      <c r="I31" s="344"/>
      <c r="J31" s="344"/>
      <c r="K31" s="344"/>
      <c r="L31" s="344"/>
      <c r="M31" s="123"/>
      <c r="N31" s="344"/>
    </row>
    <row r="32" spans="1:20" s="13" customFormat="1" ht="15" customHeight="1" x14ac:dyDescent="0.25">
      <c r="A32" s="344"/>
      <c r="B32" s="645" t="s">
        <v>233</v>
      </c>
      <c r="C32" s="646"/>
      <c r="D32" s="646"/>
      <c r="E32" s="646"/>
      <c r="F32" s="646"/>
      <c r="G32" s="646"/>
      <c r="H32" s="646"/>
      <c r="I32" s="646"/>
      <c r="J32" s="646"/>
      <c r="K32" s="646"/>
      <c r="L32" s="646"/>
      <c r="M32" s="647"/>
      <c r="N32" s="344"/>
      <c r="O32" s="4"/>
      <c r="P32" s="4"/>
      <c r="Q32" s="4"/>
      <c r="R32" s="4"/>
      <c r="S32" s="4"/>
      <c r="T32" s="4"/>
    </row>
    <row r="33" spans="1:20" s="13" customFormat="1" x14ac:dyDescent="0.25">
      <c r="A33" s="344"/>
      <c r="B33" s="648"/>
      <c r="C33" s="649"/>
      <c r="D33" s="649"/>
      <c r="E33" s="649"/>
      <c r="F33" s="649"/>
      <c r="G33" s="649"/>
      <c r="H33" s="649"/>
      <c r="I33" s="649"/>
      <c r="J33" s="649"/>
      <c r="K33" s="649"/>
      <c r="L33" s="649"/>
      <c r="M33" s="650"/>
      <c r="N33" s="344"/>
      <c r="O33" s="4"/>
      <c r="P33" s="4"/>
      <c r="Q33" s="4"/>
      <c r="R33" s="4"/>
      <c r="S33" s="4"/>
      <c r="T33" s="4"/>
    </row>
    <row r="34" spans="1:20" s="13" customFormat="1" x14ac:dyDescent="0.25">
      <c r="A34" s="344"/>
      <c r="B34" s="171"/>
      <c r="C34" s="357"/>
      <c r="D34" s="357"/>
      <c r="E34" s="357"/>
      <c r="F34" s="357"/>
      <c r="G34" s="357"/>
      <c r="H34" s="357"/>
      <c r="I34" s="357"/>
      <c r="J34" s="357"/>
      <c r="K34" s="357"/>
      <c r="L34" s="357"/>
      <c r="M34" s="172"/>
      <c r="N34" s="344"/>
      <c r="O34" s="4"/>
      <c r="P34" s="4"/>
      <c r="Q34" s="4"/>
      <c r="R34" s="4"/>
      <c r="S34" s="4"/>
      <c r="T34" s="4"/>
    </row>
    <row r="35" spans="1:20" s="13" customFormat="1" x14ac:dyDescent="0.25">
      <c r="A35" s="344"/>
      <c r="B35" s="173"/>
      <c r="C35" s="358"/>
      <c r="D35" s="359" t="s">
        <v>214</v>
      </c>
      <c r="E35" s="121"/>
      <c r="F35" s="120"/>
      <c r="G35" s="357"/>
      <c r="H35" s="651" t="s">
        <v>499</v>
      </c>
      <c r="I35" s="651"/>
      <c r="J35" s="651"/>
      <c r="K35" s="651"/>
      <c r="L35" s="652"/>
      <c r="M35" s="338"/>
      <c r="N35" s="344"/>
      <c r="O35" s="4"/>
      <c r="P35" s="4"/>
      <c r="Q35" s="4"/>
      <c r="R35" s="4"/>
      <c r="S35" s="4"/>
    </row>
    <row r="36" spans="1:20" s="13" customFormat="1" ht="5.25" customHeight="1" thickBot="1" x14ac:dyDescent="0.3">
      <c r="A36" s="4"/>
      <c r="B36" s="174"/>
      <c r="C36" s="175"/>
      <c r="D36" s="175"/>
      <c r="E36" s="175"/>
      <c r="F36" s="175"/>
      <c r="G36" s="175"/>
      <c r="H36" s="175"/>
      <c r="I36" s="176"/>
      <c r="J36" s="176"/>
      <c r="K36" s="176"/>
      <c r="L36" s="176"/>
      <c r="M36" s="177"/>
      <c r="N36" s="4"/>
      <c r="O36" s="4"/>
    </row>
    <row r="37" spans="1:20" s="13" customFormat="1" ht="9" customHeight="1" x14ac:dyDescent="0.25">
      <c r="A37" s="4"/>
      <c r="B37" s="120"/>
      <c r="C37" s="120"/>
      <c r="D37" s="120"/>
      <c r="E37" s="122"/>
      <c r="F37" s="121"/>
      <c r="G37" s="120"/>
      <c r="H37" s="120"/>
      <c r="I37" s="120"/>
      <c r="J37" s="120"/>
      <c r="K37" s="120"/>
      <c r="L37" s="120"/>
      <c r="M37" s="122"/>
      <c r="N37" s="4"/>
    </row>
    <row r="38" spans="1:20" s="13" customFormat="1" ht="14.45" customHeight="1" x14ac:dyDescent="0.25">
      <c r="B38" s="656" t="s">
        <v>602</v>
      </c>
      <c r="C38" s="656"/>
      <c r="D38" s="656"/>
      <c r="E38" s="656"/>
      <c r="F38" s="656"/>
      <c r="G38" s="656"/>
      <c r="H38" s="656"/>
      <c r="I38" s="656"/>
      <c r="J38" s="656"/>
      <c r="K38" s="656"/>
      <c r="L38" s="656"/>
      <c r="M38" s="656"/>
    </row>
    <row r="39" spans="1:20" s="356" customFormat="1" ht="14.45" customHeight="1" x14ac:dyDescent="0.25">
      <c r="B39" s="531"/>
      <c r="C39" s="531"/>
      <c r="D39" s="531"/>
      <c r="E39" s="531"/>
      <c r="F39" s="531"/>
      <c r="G39" s="531"/>
      <c r="H39" s="531"/>
      <c r="I39" s="531"/>
      <c r="J39" s="531"/>
      <c r="K39" s="531"/>
      <c r="L39" s="531"/>
      <c r="M39" s="531"/>
    </row>
    <row r="40" spans="1:20" ht="14.45" customHeight="1" x14ac:dyDescent="0.25">
      <c r="B40" s="100" t="s">
        <v>203</v>
      </c>
      <c r="C40" s="13"/>
      <c r="D40" s="13"/>
      <c r="E40" s="13"/>
      <c r="F40" s="13"/>
      <c r="I40" s="360" t="s">
        <v>553</v>
      </c>
      <c r="J40" s="356"/>
      <c r="K40" s="356"/>
    </row>
    <row r="41" spans="1:20" s="13" customFormat="1" x14ac:dyDescent="0.25">
      <c r="B41" s="117"/>
      <c r="C41" s="118"/>
      <c r="D41" s="119"/>
      <c r="E41" s="111" t="s">
        <v>204</v>
      </c>
      <c r="I41" s="358"/>
      <c r="J41" s="356"/>
      <c r="K41" s="355" t="s">
        <v>554</v>
      </c>
    </row>
    <row r="42" spans="1:20" s="13" customFormat="1" x14ac:dyDescent="0.25">
      <c r="B42" s="117"/>
      <c r="C42" s="118"/>
      <c r="D42" s="119"/>
      <c r="E42" s="112" t="s">
        <v>196</v>
      </c>
      <c r="I42" s="358"/>
      <c r="J42" s="356"/>
      <c r="K42" s="355" t="s">
        <v>555</v>
      </c>
    </row>
    <row r="43" spans="1:20" s="13" customFormat="1" x14ac:dyDescent="0.25">
      <c r="B43" s="117"/>
      <c r="C43" s="118"/>
      <c r="D43" s="119"/>
      <c r="E43" s="111" t="s">
        <v>202</v>
      </c>
    </row>
    <row r="44" spans="1:20" s="13" customFormat="1" x14ac:dyDescent="0.25">
      <c r="B44" s="117"/>
      <c r="C44" s="118"/>
      <c r="D44" s="119"/>
      <c r="E44" s="111" t="s">
        <v>201</v>
      </c>
      <c r="I44" s="110" t="s">
        <v>187</v>
      </c>
    </row>
    <row r="45" spans="1:20" s="13" customFormat="1" x14ac:dyDescent="0.25">
      <c r="B45" s="117"/>
      <c r="C45" s="118"/>
      <c r="D45" s="119"/>
      <c r="E45" s="111" t="s">
        <v>197</v>
      </c>
      <c r="I45" s="40"/>
      <c r="J45" s="116" t="s">
        <v>193</v>
      </c>
    </row>
    <row r="46" spans="1:20" s="13" customFormat="1" x14ac:dyDescent="0.25">
      <c r="B46" s="653"/>
      <c r="C46" s="654"/>
      <c r="D46" s="655"/>
      <c r="E46" s="111" t="s">
        <v>198</v>
      </c>
      <c r="I46" s="40"/>
      <c r="J46" s="116" t="s">
        <v>194</v>
      </c>
    </row>
    <row r="47" spans="1:20" s="13" customFormat="1" x14ac:dyDescent="0.25">
      <c r="I47" s="40"/>
      <c r="J47" s="116" t="s">
        <v>195</v>
      </c>
    </row>
    <row r="48" spans="1:20" s="13" customFormat="1" x14ac:dyDescent="0.25">
      <c r="B48" s="110" t="s">
        <v>199</v>
      </c>
      <c r="I48" s="40"/>
      <c r="J48" s="116" t="s">
        <v>200</v>
      </c>
    </row>
    <row r="49" spans="2:12" x14ac:dyDescent="0.25">
      <c r="B49" s="653"/>
      <c r="C49" s="654"/>
      <c r="D49" s="655"/>
      <c r="E49" s="108" t="s">
        <v>601</v>
      </c>
      <c r="F49" s="13"/>
      <c r="G49" s="13"/>
      <c r="H49" s="13"/>
      <c r="I49" s="40"/>
      <c r="J49" s="116" t="s">
        <v>188</v>
      </c>
      <c r="K49" s="13"/>
      <c r="L49" s="13"/>
    </row>
    <row r="50" spans="2:12" x14ac:dyDescent="0.25">
      <c r="G50" s="13"/>
      <c r="H50" s="13"/>
      <c r="K50" s="13"/>
      <c r="L50" s="13"/>
    </row>
  </sheetData>
  <mergeCells count="20">
    <mergeCell ref="B32:M33"/>
    <mergeCell ref="H35:L35"/>
    <mergeCell ref="B46:D46"/>
    <mergeCell ref="B49:D49"/>
    <mergeCell ref="B38:M38"/>
    <mergeCell ref="B3:M3"/>
    <mergeCell ref="B1:M1"/>
    <mergeCell ref="C6:M6"/>
    <mergeCell ref="C5:M5"/>
    <mergeCell ref="C9:M9"/>
    <mergeCell ref="C7:M7"/>
    <mergeCell ref="C8:M8"/>
    <mergeCell ref="I15:K15"/>
    <mergeCell ref="B22:L22"/>
    <mergeCell ref="B24:L24"/>
    <mergeCell ref="B20:F20"/>
    <mergeCell ref="B18:F19"/>
    <mergeCell ref="B15:F16"/>
    <mergeCell ref="I18:K18"/>
    <mergeCell ref="I20:K20"/>
  </mergeCells>
  <dataValidations count="1">
    <dataValidation allowBlank="1" showInputMessage="1" prompt="This should be entered as a negative number." sqref="M25:M26 M27"/>
  </dataValidations>
  <pageMargins left="0.7" right="0.7" top="0.75" bottom="0.75" header="0.3" footer="0.3"/>
  <pageSetup scale="89" firstPageNumber="5" orientation="portrait" r:id="rId1"/>
  <headerFooter>
    <oddFooter>&amp;L&amp;A - &amp;P&amp;R2015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prompt="Projects located in any county other than King County that fit the definition of an Urban Project may request to be allowed to use the TDC limits one category higher than their current category.">
          <x14:formula1>
            <xm:f>ScoringLists!$B$302:$B$306</xm:f>
          </x14:formula1>
          <xm:sqref>M12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T206"/>
  <sheetViews>
    <sheetView showGridLines="0" showRuler="0" zoomScale="90" zoomScaleNormal="90" zoomScaleSheetLayoutView="85" workbookViewId="0">
      <selection activeCell="B8" sqref="B8"/>
    </sheetView>
  </sheetViews>
  <sheetFormatPr defaultColWidth="9.140625" defaultRowHeight="12.75" customHeight="1" x14ac:dyDescent="0.25"/>
  <cols>
    <col min="1" max="1" width="3.5703125" style="128" customWidth="1"/>
    <col min="2" max="2" width="12.85546875" style="128" customWidth="1"/>
    <col min="3" max="3" width="11.7109375" style="128" customWidth="1"/>
    <col min="4" max="4" width="10.85546875" style="128" customWidth="1"/>
    <col min="5" max="5" width="13" style="128" customWidth="1"/>
    <col min="6" max="6" width="13.85546875" style="128" customWidth="1"/>
    <col min="7" max="7" width="13.28515625" style="128" customWidth="1"/>
    <col min="8" max="8" width="14.140625" style="128" customWidth="1"/>
    <col min="9" max="9" width="15.7109375" style="128" customWidth="1"/>
    <col min="10" max="10" width="16.85546875" style="128" customWidth="1"/>
    <col min="11" max="11" width="15.7109375" style="128" customWidth="1"/>
    <col min="12" max="12" width="3.28515625" style="186" customWidth="1"/>
    <col min="13" max="13" width="4" style="128" customWidth="1"/>
    <col min="14" max="14" width="3.7109375" style="128" customWidth="1"/>
    <col min="15" max="16384" width="9.140625" style="128"/>
  </cols>
  <sheetData>
    <row r="1" spans="1:20" ht="31.5" customHeight="1" thickBot="1" x14ac:dyDescent="0.4">
      <c r="A1" s="134"/>
      <c r="B1" s="595" t="s">
        <v>226</v>
      </c>
      <c r="C1" s="657"/>
      <c r="D1" s="657"/>
      <c r="E1" s="657"/>
      <c r="F1" s="657"/>
      <c r="G1" s="657"/>
      <c r="H1" s="657"/>
      <c r="I1" s="657"/>
      <c r="J1" s="657"/>
      <c r="K1" s="657"/>
      <c r="L1" s="183"/>
      <c r="M1" s="135"/>
      <c r="N1" s="134"/>
      <c r="O1" s="136"/>
      <c r="P1" s="136"/>
      <c r="Q1" s="136"/>
      <c r="R1" s="136"/>
      <c r="S1" s="136"/>
      <c r="T1" s="136"/>
    </row>
    <row r="2" spans="1:20" s="179" customFormat="1" ht="18.75" customHeight="1" x14ac:dyDescent="0.25">
      <c r="B2" s="219" t="s">
        <v>227</v>
      </c>
      <c r="C2" s="220"/>
      <c r="D2" s="220"/>
      <c r="E2" s="220"/>
      <c r="F2" s="220"/>
      <c r="G2" s="220"/>
      <c r="H2" s="220"/>
      <c r="I2" s="220"/>
      <c r="J2" s="220"/>
      <c r="K2" s="220"/>
      <c r="L2" s="188"/>
      <c r="M2" s="178"/>
    </row>
    <row r="3" spans="1:20" s="179" customFormat="1" ht="134.25" customHeight="1" thickBot="1" x14ac:dyDescent="0.3">
      <c r="B3" s="665" t="s">
        <v>234</v>
      </c>
      <c r="C3" s="666"/>
      <c r="D3" s="666"/>
      <c r="E3" s="666"/>
      <c r="F3" s="666"/>
      <c r="G3" s="666"/>
      <c r="H3" s="666"/>
      <c r="I3" s="666"/>
      <c r="J3" s="666"/>
      <c r="K3" s="666"/>
      <c r="L3" s="189"/>
      <c r="M3" s="180"/>
      <c r="N3" s="181"/>
      <c r="O3" s="182"/>
      <c r="P3" s="182"/>
      <c r="Q3" s="182"/>
      <c r="R3" s="182"/>
      <c r="S3" s="182"/>
      <c r="T3" s="182"/>
    </row>
    <row r="4" spans="1:20" ht="15" customHeight="1" thickBot="1" x14ac:dyDescent="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25">
      <c r="B5" s="658" t="s">
        <v>169</v>
      </c>
      <c r="C5" s="661" t="s">
        <v>165</v>
      </c>
      <c r="D5" s="661" t="s">
        <v>167</v>
      </c>
      <c r="E5" s="661" t="s">
        <v>215</v>
      </c>
      <c r="F5" s="661" t="s">
        <v>216</v>
      </c>
      <c r="G5" s="661" t="s">
        <v>218</v>
      </c>
      <c r="H5" s="661" t="s">
        <v>217</v>
      </c>
      <c r="I5" s="661" t="s">
        <v>207</v>
      </c>
      <c r="J5" s="661" t="s">
        <v>219</v>
      </c>
      <c r="K5" s="667" t="s">
        <v>168</v>
      </c>
      <c r="L5" s="184"/>
      <c r="M5" s="135"/>
      <c r="O5" s="138"/>
      <c r="P5" s="138"/>
      <c r="Q5" s="138"/>
    </row>
    <row r="6" spans="1:20" s="137" customFormat="1" ht="67.5" customHeight="1" x14ac:dyDescent="0.25">
      <c r="B6" s="659"/>
      <c r="C6" s="662"/>
      <c r="D6" s="662"/>
      <c r="E6" s="662"/>
      <c r="F6" s="662"/>
      <c r="G6" s="662"/>
      <c r="H6" s="662"/>
      <c r="I6" s="662"/>
      <c r="J6" s="662"/>
      <c r="K6" s="668"/>
      <c r="L6" s="184"/>
      <c r="M6" s="135"/>
      <c r="O6" s="138"/>
      <c r="P6" s="138"/>
      <c r="Q6" s="138"/>
    </row>
    <row r="7" spans="1:20" s="137" customFormat="1" ht="24" customHeight="1" x14ac:dyDescent="0.25">
      <c r="B7" s="660"/>
      <c r="C7" s="663"/>
      <c r="D7" s="663"/>
      <c r="E7" s="663"/>
      <c r="F7" s="663"/>
      <c r="G7" s="663"/>
      <c r="H7" s="663"/>
      <c r="I7" s="663"/>
      <c r="J7" s="663"/>
      <c r="K7" s="669"/>
      <c r="L7" s="184"/>
      <c r="M7" s="135"/>
      <c r="O7" s="138"/>
      <c r="P7" s="138"/>
      <c r="Q7" s="138"/>
    </row>
    <row r="8" spans="1:20" s="137" customFormat="1" ht="24" customHeight="1" x14ac:dyDescent="0.2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2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2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2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2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2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25">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3">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3">
      <c r="A16" s="129"/>
      <c r="B16" s="670" t="s">
        <v>166</v>
      </c>
      <c r="C16" s="671"/>
      <c r="D16" s="125">
        <f>SUM(D8:D15)</f>
        <v>0</v>
      </c>
      <c r="E16" s="124"/>
      <c r="F16" s="124"/>
      <c r="G16" s="124"/>
      <c r="H16" s="124"/>
      <c r="I16" s="124"/>
      <c r="J16" s="126"/>
      <c r="K16" s="127">
        <f>SUM(K8:K15)</f>
        <v>0</v>
      </c>
      <c r="L16" s="185"/>
      <c r="M16" s="135"/>
      <c r="O16" s="129"/>
      <c r="P16" s="129"/>
      <c r="Q16" s="129"/>
    </row>
    <row r="17" spans="1:17" s="131" customFormat="1" ht="15" customHeight="1" x14ac:dyDescent="0.25">
      <c r="A17" s="129"/>
      <c r="B17" s="128"/>
      <c r="C17" s="129"/>
      <c r="D17" s="129"/>
      <c r="E17" s="129"/>
      <c r="F17" s="129"/>
      <c r="G17" s="129"/>
      <c r="H17" s="130"/>
      <c r="I17" s="129"/>
      <c r="J17" s="129"/>
      <c r="K17" s="129"/>
      <c r="L17" s="185"/>
      <c r="M17" s="135"/>
      <c r="O17" s="129"/>
      <c r="P17" s="129"/>
      <c r="Q17" s="129"/>
    </row>
    <row r="18" spans="1:17" s="131" customFormat="1" ht="15" customHeight="1" x14ac:dyDescent="0.25">
      <c r="A18" s="129"/>
      <c r="B18" s="129" t="s">
        <v>220</v>
      </c>
      <c r="C18" s="129"/>
      <c r="D18" s="129"/>
      <c r="E18" s="129"/>
      <c r="G18" s="664" t="s">
        <v>221</v>
      </c>
      <c r="H18" s="664"/>
      <c r="I18" s="664"/>
      <c r="J18" s="129"/>
      <c r="K18" s="129"/>
      <c r="L18" s="185"/>
      <c r="M18" s="135"/>
      <c r="O18" s="129"/>
      <c r="P18" s="129"/>
      <c r="Q18" s="129"/>
    </row>
    <row r="19" spans="1:17" s="131" customFormat="1" ht="15" customHeight="1" x14ac:dyDescent="0.25">
      <c r="A19" s="129"/>
      <c r="B19" s="129"/>
      <c r="C19" s="129"/>
      <c r="D19" s="129"/>
      <c r="E19" s="129"/>
      <c r="F19" s="132"/>
      <c r="G19" s="129"/>
      <c r="H19" s="129"/>
      <c r="I19" s="129"/>
      <c r="J19" s="129"/>
      <c r="K19" s="129"/>
      <c r="L19" s="185"/>
      <c r="M19" s="135"/>
      <c r="O19" s="129"/>
      <c r="P19" s="129"/>
      <c r="Q19" s="129"/>
    </row>
    <row r="20" spans="1:17" ht="12.75" customHeight="1" x14ac:dyDescent="0.25">
      <c r="A20" s="143"/>
      <c r="B20" s="129"/>
      <c r="C20" s="129"/>
      <c r="D20" s="129"/>
      <c r="E20" s="129"/>
      <c r="F20" s="129"/>
      <c r="G20" s="129"/>
      <c r="H20" s="129"/>
      <c r="I20" s="129"/>
      <c r="J20" s="129"/>
      <c r="K20" s="129"/>
    </row>
    <row r="21" spans="1:17" ht="12.75" customHeight="1" x14ac:dyDescent="0.25">
      <c r="A21" s="143"/>
      <c r="B21" s="143"/>
      <c r="C21" s="143"/>
      <c r="D21" s="143"/>
      <c r="E21" s="143"/>
      <c r="F21" s="143"/>
      <c r="G21" s="143"/>
      <c r="H21" s="143"/>
      <c r="I21" s="143"/>
      <c r="J21" s="143"/>
      <c r="K21" s="143"/>
    </row>
    <row r="22" spans="1:17" ht="12.75" customHeight="1" x14ac:dyDescent="0.25">
      <c r="A22" s="143"/>
      <c r="B22" s="143"/>
      <c r="C22" s="143"/>
      <c r="D22" s="143"/>
      <c r="E22" s="143"/>
      <c r="F22" s="143"/>
      <c r="G22" s="143"/>
      <c r="H22" s="143"/>
      <c r="I22" s="143"/>
      <c r="J22" s="143"/>
      <c r="K22" s="143"/>
    </row>
    <row r="23" spans="1:17" ht="12.75" customHeight="1" x14ac:dyDescent="0.25">
      <c r="A23" s="143"/>
      <c r="B23" s="143"/>
      <c r="C23" s="143"/>
      <c r="D23" s="143"/>
      <c r="E23" s="143"/>
      <c r="F23" s="143"/>
      <c r="G23" s="143"/>
      <c r="H23" s="143"/>
      <c r="I23" s="143"/>
      <c r="J23" s="143"/>
      <c r="K23" s="143"/>
    </row>
    <row r="24" spans="1:17" ht="12.75" customHeight="1" x14ac:dyDescent="0.25">
      <c r="A24" s="143"/>
      <c r="B24" s="143"/>
      <c r="C24" s="143"/>
      <c r="D24" s="143"/>
      <c r="E24" s="143"/>
      <c r="F24" s="143"/>
      <c r="G24" s="143"/>
      <c r="H24" s="143"/>
      <c r="I24" s="143"/>
      <c r="J24" s="143"/>
      <c r="K24" s="143"/>
    </row>
    <row r="25" spans="1:17" ht="12.75" customHeight="1" x14ac:dyDescent="0.25">
      <c r="A25" s="143"/>
      <c r="B25" s="143"/>
      <c r="C25" s="143"/>
      <c r="D25" s="143"/>
      <c r="E25" s="143"/>
      <c r="F25" s="143"/>
      <c r="G25" s="143"/>
      <c r="H25" s="143"/>
      <c r="I25" s="143"/>
      <c r="J25" s="143"/>
      <c r="K25" s="143"/>
    </row>
    <row r="26" spans="1:17" ht="12.75" customHeight="1" x14ac:dyDescent="0.25">
      <c r="A26" s="143"/>
      <c r="B26" s="143"/>
      <c r="C26" s="143"/>
      <c r="D26" s="143"/>
      <c r="E26" s="143"/>
      <c r="F26" s="143"/>
      <c r="G26" s="143"/>
      <c r="H26" s="143"/>
      <c r="I26" s="143"/>
      <c r="J26" s="143"/>
      <c r="K26" s="143"/>
    </row>
    <row r="27" spans="1:17" ht="12.75" customHeight="1" x14ac:dyDescent="0.25">
      <c r="A27" s="143"/>
      <c r="B27" s="143"/>
      <c r="C27" s="143"/>
      <c r="D27" s="143"/>
      <c r="E27" s="143"/>
      <c r="F27" s="143"/>
      <c r="G27" s="143"/>
      <c r="H27" s="143"/>
      <c r="I27" s="143"/>
      <c r="J27" s="143"/>
      <c r="K27" s="143"/>
    </row>
    <row r="28" spans="1:17" ht="12.75" customHeight="1" x14ac:dyDescent="0.25">
      <c r="A28" s="143"/>
      <c r="B28" s="143"/>
      <c r="C28" s="143"/>
      <c r="D28" s="143"/>
      <c r="E28" s="143"/>
      <c r="F28" s="143"/>
      <c r="G28" s="143"/>
      <c r="H28" s="143"/>
      <c r="I28" s="143"/>
      <c r="J28" s="143"/>
      <c r="K28" s="143"/>
    </row>
    <row r="29" spans="1:17" ht="12.75" customHeight="1" x14ac:dyDescent="0.25">
      <c r="A29" s="143"/>
      <c r="B29" s="143"/>
      <c r="C29" s="143"/>
      <c r="D29" s="143"/>
      <c r="E29" s="143"/>
      <c r="F29" s="143"/>
      <c r="G29" s="143"/>
      <c r="H29" s="143"/>
      <c r="I29" s="143"/>
      <c r="J29" s="143"/>
      <c r="K29" s="143"/>
    </row>
    <row r="30" spans="1:17" ht="12.75" customHeight="1" x14ac:dyDescent="0.25">
      <c r="A30" s="143"/>
      <c r="B30" s="143"/>
      <c r="C30" s="143"/>
      <c r="D30" s="143"/>
      <c r="E30" s="143"/>
      <c r="F30" s="143"/>
      <c r="G30" s="143"/>
      <c r="H30" s="143"/>
      <c r="I30" s="143"/>
      <c r="J30" s="143"/>
      <c r="K30" s="143"/>
    </row>
    <row r="31" spans="1:17" ht="12.75" customHeight="1" x14ac:dyDescent="0.25">
      <c r="A31" s="144"/>
      <c r="B31" s="143"/>
      <c r="C31" s="143"/>
      <c r="D31" s="143"/>
      <c r="E31" s="143"/>
      <c r="F31" s="143"/>
      <c r="G31" s="143"/>
      <c r="H31" s="143"/>
      <c r="I31" s="143"/>
      <c r="J31" s="143"/>
      <c r="K31" s="143"/>
    </row>
    <row r="32" spans="1:17" ht="12.75" customHeight="1" x14ac:dyDescent="0.25">
      <c r="A32" s="143"/>
      <c r="B32" s="144"/>
      <c r="C32" s="144"/>
      <c r="D32" s="144"/>
      <c r="E32" s="144"/>
      <c r="F32" s="144"/>
      <c r="G32" s="144"/>
      <c r="H32" s="144"/>
      <c r="I32" s="144"/>
      <c r="J32" s="143"/>
      <c r="K32" s="143"/>
    </row>
    <row r="33" spans="1:11" ht="12.75" customHeight="1" x14ac:dyDescent="0.25">
      <c r="A33" s="143"/>
      <c r="B33" s="143"/>
      <c r="C33" s="143"/>
      <c r="D33" s="143"/>
      <c r="E33" s="143"/>
      <c r="F33" s="143"/>
      <c r="G33" s="143"/>
      <c r="H33" s="143"/>
      <c r="I33" s="143"/>
      <c r="J33" s="143"/>
      <c r="K33" s="143"/>
    </row>
    <row r="34" spans="1:11" ht="12.75" customHeight="1" x14ac:dyDescent="0.25">
      <c r="A34" s="143"/>
      <c r="B34" s="143"/>
      <c r="C34" s="143"/>
      <c r="D34" s="143"/>
      <c r="E34" s="143"/>
      <c r="F34" s="143"/>
      <c r="G34" s="143"/>
      <c r="H34" s="143"/>
      <c r="I34" s="143"/>
      <c r="J34" s="143"/>
      <c r="K34" s="143"/>
    </row>
    <row r="35" spans="1:11" ht="12.75" customHeight="1" x14ac:dyDescent="0.25">
      <c r="A35" s="143"/>
      <c r="B35" s="143"/>
      <c r="C35" s="143"/>
      <c r="D35" s="143"/>
      <c r="E35" s="143"/>
      <c r="F35" s="143"/>
      <c r="G35" s="143"/>
      <c r="H35" s="143"/>
      <c r="I35" s="143"/>
      <c r="J35" s="143"/>
      <c r="K35" s="143"/>
    </row>
    <row r="36" spans="1:11" ht="12.75" customHeight="1" x14ac:dyDescent="0.25">
      <c r="A36" s="143"/>
      <c r="B36" s="143"/>
      <c r="C36" s="143"/>
      <c r="D36" s="143"/>
      <c r="E36" s="143"/>
      <c r="F36" s="143"/>
      <c r="G36" s="143"/>
      <c r="H36" s="143"/>
      <c r="I36" s="143"/>
      <c r="J36" s="143"/>
      <c r="K36" s="143"/>
    </row>
    <row r="37" spans="1:11" ht="12.75" customHeight="1" x14ac:dyDescent="0.25">
      <c r="A37" s="143"/>
      <c r="B37" s="143"/>
      <c r="C37" s="143"/>
      <c r="D37" s="143"/>
      <c r="E37" s="143"/>
      <c r="F37" s="143"/>
      <c r="G37" s="143"/>
      <c r="H37" s="143"/>
      <c r="I37" s="143"/>
      <c r="J37" s="143"/>
      <c r="K37" s="143"/>
    </row>
    <row r="38" spans="1:11" ht="12.75" customHeight="1" x14ac:dyDescent="0.25">
      <c r="A38" s="143"/>
      <c r="B38" s="143"/>
      <c r="C38" s="143"/>
      <c r="D38" s="143"/>
      <c r="E38" s="143"/>
      <c r="F38" s="143"/>
      <c r="G38" s="143"/>
      <c r="H38" s="143"/>
      <c r="I38" s="143"/>
      <c r="J38" s="143"/>
      <c r="K38" s="143"/>
    </row>
    <row r="39" spans="1:11" ht="12.75" customHeight="1" x14ac:dyDescent="0.25">
      <c r="A39" s="143"/>
      <c r="B39" s="143"/>
      <c r="C39" s="143"/>
      <c r="D39" s="143"/>
      <c r="E39" s="143"/>
      <c r="F39" s="143"/>
      <c r="G39" s="143"/>
      <c r="H39" s="143"/>
      <c r="I39" s="143"/>
      <c r="J39" s="143"/>
      <c r="K39" s="143"/>
    </row>
    <row r="40" spans="1:11" ht="12.75" customHeight="1" x14ac:dyDescent="0.25">
      <c r="A40" s="143"/>
      <c r="B40" s="143"/>
      <c r="C40" s="143"/>
      <c r="D40" s="143"/>
      <c r="E40" s="143"/>
      <c r="F40" s="143"/>
      <c r="G40" s="143"/>
      <c r="H40" s="143"/>
      <c r="I40" s="143"/>
      <c r="J40" s="143"/>
      <c r="K40" s="143"/>
    </row>
    <row r="41" spans="1:11" ht="12.75" customHeight="1" x14ac:dyDescent="0.25">
      <c r="A41" s="143"/>
      <c r="B41" s="143"/>
      <c r="C41" s="143"/>
      <c r="D41" s="143"/>
      <c r="E41" s="143"/>
      <c r="F41" s="143"/>
      <c r="G41" s="143"/>
      <c r="H41" s="143"/>
      <c r="I41" s="143"/>
      <c r="J41" s="143"/>
      <c r="K41" s="143"/>
    </row>
    <row r="42" spans="1:11" ht="12.75" customHeight="1" x14ac:dyDescent="0.25">
      <c r="A42" s="143"/>
      <c r="B42" s="143"/>
      <c r="C42" s="143"/>
      <c r="D42" s="143"/>
      <c r="E42" s="143"/>
      <c r="F42" s="143"/>
      <c r="G42" s="143"/>
      <c r="H42" s="143"/>
      <c r="I42" s="143"/>
      <c r="J42" s="143"/>
      <c r="K42" s="143"/>
    </row>
    <row r="43" spans="1:11" ht="12.75" customHeight="1" x14ac:dyDescent="0.25">
      <c r="A43" s="143"/>
      <c r="B43" s="143"/>
      <c r="C43" s="143"/>
      <c r="D43" s="143"/>
      <c r="E43" s="143"/>
      <c r="F43" s="143"/>
      <c r="G43" s="143"/>
      <c r="H43" s="143"/>
      <c r="I43" s="143"/>
      <c r="J43" s="143"/>
      <c r="K43" s="143"/>
    </row>
    <row r="44" spans="1:11" ht="12.75" customHeight="1" x14ac:dyDescent="0.25">
      <c r="A44" s="143"/>
      <c r="B44" s="143"/>
      <c r="C44" s="143"/>
      <c r="D44" s="143"/>
      <c r="E44" s="143"/>
      <c r="F44" s="143"/>
      <c r="G44" s="143"/>
      <c r="H44" s="143"/>
      <c r="I44" s="143"/>
      <c r="J44" s="143"/>
      <c r="K44" s="143"/>
    </row>
    <row r="45" spans="1:11" ht="12.75" customHeight="1" x14ac:dyDescent="0.25">
      <c r="A45" s="143"/>
      <c r="B45" s="143"/>
      <c r="C45" s="143"/>
      <c r="D45" s="143"/>
      <c r="E45" s="143"/>
      <c r="F45" s="143"/>
      <c r="G45" s="143"/>
      <c r="H45" s="143"/>
      <c r="I45" s="143"/>
      <c r="J45" s="143"/>
      <c r="K45" s="143"/>
    </row>
    <row r="46" spans="1:11" ht="12.75" customHeight="1" x14ac:dyDescent="0.25">
      <c r="A46" s="143"/>
      <c r="B46" s="143"/>
      <c r="C46" s="143"/>
      <c r="D46" s="143"/>
      <c r="E46" s="143"/>
      <c r="F46" s="143"/>
      <c r="G46" s="143"/>
      <c r="H46" s="143"/>
      <c r="I46" s="143"/>
      <c r="J46" s="143"/>
      <c r="K46" s="143"/>
    </row>
    <row r="47" spans="1:11" ht="12.75" customHeight="1" x14ac:dyDescent="0.25">
      <c r="A47" s="143"/>
      <c r="B47" s="143"/>
      <c r="C47" s="143"/>
      <c r="D47" s="143"/>
      <c r="E47" s="143"/>
      <c r="F47" s="143"/>
      <c r="G47" s="143"/>
      <c r="H47" s="143"/>
      <c r="I47" s="143"/>
      <c r="J47" s="143"/>
      <c r="K47" s="143"/>
    </row>
    <row r="48" spans="1:11" ht="12.75" customHeight="1" x14ac:dyDescent="0.25">
      <c r="A48" s="143"/>
      <c r="B48" s="143"/>
      <c r="C48" s="143"/>
      <c r="D48" s="143"/>
      <c r="E48" s="143"/>
      <c r="F48" s="143"/>
      <c r="G48" s="143"/>
      <c r="H48" s="143"/>
      <c r="I48" s="143"/>
      <c r="J48" s="143"/>
      <c r="K48" s="143"/>
    </row>
    <row r="49" spans="1:12" ht="12.75" customHeight="1" x14ac:dyDescent="0.25">
      <c r="A49" s="143"/>
      <c r="B49" s="143"/>
      <c r="C49" s="143"/>
      <c r="D49" s="143"/>
      <c r="E49" s="143"/>
      <c r="F49" s="143"/>
      <c r="G49" s="143"/>
      <c r="H49" s="143"/>
      <c r="I49" s="143"/>
      <c r="J49" s="143"/>
      <c r="K49" s="143"/>
    </row>
    <row r="50" spans="1:12" ht="12.75" customHeight="1" x14ac:dyDescent="0.25">
      <c r="A50" s="145"/>
      <c r="B50" s="143"/>
      <c r="C50" s="143"/>
      <c r="D50" s="143"/>
      <c r="E50" s="143"/>
      <c r="F50" s="143"/>
      <c r="G50" s="143"/>
      <c r="H50" s="143"/>
      <c r="I50" s="143"/>
      <c r="J50" s="143"/>
      <c r="K50" s="143"/>
    </row>
    <row r="51" spans="1:12" ht="12.75" customHeight="1" x14ac:dyDescent="0.25">
      <c r="A51" s="146"/>
      <c r="B51" s="145"/>
      <c r="C51" s="145"/>
      <c r="D51" s="145"/>
      <c r="E51" s="145"/>
      <c r="F51" s="145"/>
      <c r="G51" s="145"/>
      <c r="H51" s="145"/>
      <c r="I51" s="145"/>
      <c r="J51" s="145"/>
      <c r="K51" s="143"/>
    </row>
    <row r="52" spans="1:12" ht="12.75" customHeight="1" x14ac:dyDescent="0.25">
      <c r="A52" s="146"/>
      <c r="B52" s="146"/>
      <c r="C52" s="146"/>
      <c r="D52" s="146"/>
      <c r="E52" s="146"/>
      <c r="F52" s="146"/>
      <c r="G52" s="146"/>
      <c r="H52" s="146"/>
      <c r="I52" s="146"/>
      <c r="J52" s="146"/>
      <c r="K52" s="143"/>
    </row>
    <row r="53" spans="1:12" ht="12.75" customHeight="1" x14ac:dyDescent="0.25">
      <c r="A53" s="146"/>
      <c r="B53" s="146"/>
      <c r="C53" s="146"/>
      <c r="D53" s="146"/>
      <c r="E53" s="146"/>
      <c r="F53" s="146"/>
      <c r="G53" s="146"/>
      <c r="H53" s="146"/>
      <c r="I53" s="146"/>
      <c r="J53" s="146"/>
      <c r="K53" s="143"/>
    </row>
    <row r="54" spans="1:12" ht="12.75" customHeight="1" x14ac:dyDescent="0.25">
      <c r="A54" s="146"/>
      <c r="B54" s="146"/>
      <c r="C54" s="146"/>
      <c r="D54" s="146"/>
      <c r="E54" s="146"/>
      <c r="F54" s="146"/>
      <c r="G54" s="146"/>
      <c r="H54" s="146"/>
      <c r="I54" s="146"/>
      <c r="J54" s="146"/>
      <c r="K54" s="143"/>
    </row>
    <row r="55" spans="1:12" ht="12.75" customHeight="1" x14ac:dyDescent="0.25">
      <c r="A55" s="146"/>
      <c r="B55" s="146"/>
      <c r="C55" s="146"/>
      <c r="D55" s="146"/>
      <c r="E55" s="146"/>
      <c r="F55" s="146"/>
      <c r="G55" s="146"/>
      <c r="H55" s="146"/>
      <c r="I55" s="146"/>
      <c r="J55" s="146"/>
      <c r="K55" s="143"/>
    </row>
    <row r="56" spans="1:12" ht="12.75" customHeight="1" x14ac:dyDescent="0.25">
      <c r="A56" s="146"/>
      <c r="B56" s="146"/>
      <c r="C56" s="146"/>
      <c r="D56" s="146"/>
      <c r="E56" s="146"/>
      <c r="F56" s="146"/>
      <c r="G56" s="146"/>
      <c r="H56" s="146"/>
      <c r="I56" s="146"/>
      <c r="J56" s="146"/>
      <c r="K56" s="143"/>
    </row>
    <row r="57" spans="1:12" ht="12.75" customHeight="1" x14ac:dyDescent="0.25">
      <c r="A57" s="147"/>
      <c r="B57" s="146"/>
      <c r="C57" s="146"/>
      <c r="D57" s="146"/>
      <c r="E57" s="146"/>
      <c r="F57" s="146"/>
      <c r="G57" s="146"/>
      <c r="H57" s="146"/>
      <c r="I57" s="146"/>
      <c r="J57" s="146"/>
      <c r="K57" s="143"/>
    </row>
    <row r="58" spans="1:12" s="148" customFormat="1" ht="12.75" customHeight="1" x14ac:dyDescent="0.25">
      <c r="A58" s="147"/>
      <c r="B58" s="147"/>
      <c r="C58" s="147"/>
      <c r="D58" s="147"/>
      <c r="E58" s="147"/>
      <c r="F58" s="147"/>
      <c r="G58" s="147"/>
      <c r="H58" s="147"/>
      <c r="I58" s="147"/>
      <c r="J58" s="147"/>
      <c r="K58" s="143"/>
      <c r="L58" s="186"/>
    </row>
    <row r="59" spans="1:12" s="148" customFormat="1" ht="12.75" customHeight="1" x14ac:dyDescent="0.25">
      <c r="A59" s="143"/>
      <c r="B59" s="147"/>
      <c r="C59" s="147"/>
      <c r="D59" s="147"/>
      <c r="E59" s="147"/>
      <c r="F59" s="147"/>
      <c r="G59" s="147"/>
      <c r="H59" s="147"/>
      <c r="I59" s="147"/>
      <c r="J59" s="147"/>
      <c r="K59" s="143"/>
      <c r="L59" s="186"/>
    </row>
    <row r="60" spans="1:12" s="148" customFormat="1" ht="12.75" customHeight="1" x14ac:dyDescent="0.25">
      <c r="A60" s="143"/>
      <c r="B60" s="143"/>
      <c r="C60" s="143"/>
      <c r="D60" s="143"/>
      <c r="E60" s="143"/>
      <c r="F60" s="143"/>
      <c r="G60" s="143"/>
      <c r="H60" s="143"/>
      <c r="I60" s="143"/>
      <c r="J60" s="143"/>
      <c r="K60" s="143"/>
      <c r="L60" s="186"/>
    </row>
    <row r="61" spans="1:12" ht="12.75" customHeight="1" x14ac:dyDescent="0.25">
      <c r="A61" s="143"/>
      <c r="B61" s="143"/>
      <c r="C61" s="143"/>
      <c r="D61" s="143"/>
      <c r="E61" s="143"/>
      <c r="F61" s="143"/>
      <c r="G61" s="143"/>
      <c r="H61" s="143"/>
      <c r="I61" s="143"/>
      <c r="J61" s="143"/>
      <c r="K61" s="143"/>
    </row>
    <row r="62" spans="1:12" ht="12.75" customHeight="1" x14ac:dyDescent="0.25">
      <c r="A62" s="145"/>
      <c r="B62" s="143"/>
      <c r="C62" s="143"/>
      <c r="D62" s="143"/>
      <c r="E62" s="143"/>
      <c r="F62" s="143"/>
      <c r="G62" s="143"/>
      <c r="H62" s="143"/>
      <c r="I62" s="143"/>
      <c r="J62" s="143"/>
      <c r="K62" s="143"/>
    </row>
    <row r="63" spans="1:12" ht="12.75" customHeight="1" x14ac:dyDescent="0.25">
      <c r="A63" s="146"/>
      <c r="B63" s="145"/>
      <c r="C63" s="145"/>
      <c r="D63" s="145"/>
      <c r="E63" s="145"/>
      <c r="F63" s="145"/>
      <c r="G63" s="145"/>
      <c r="H63" s="145"/>
      <c r="I63" s="145"/>
      <c r="J63" s="145"/>
      <c r="K63" s="143"/>
    </row>
    <row r="64" spans="1:12" ht="12.75" customHeight="1" x14ac:dyDescent="0.25">
      <c r="A64" s="146"/>
      <c r="B64" s="146"/>
      <c r="C64" s="146"/>
      <c r="D64" s="146"/>
      <c r="E64" s="146"/>
      <c r="F64" s="146"/>
      <c r="G64" s="146"/>
      <c r="H64" s="146"/>
      <c r="I64" s="146"/>
      <c r="J64" s="146"/>
      <c r="K64" s="143"/>
    </row>
    <row r="65" spans="1:11" ht="12.75" customHeight="1" x14ac:dyDescent="0.25">
      <c r="A65" s="147"/>
      <c r="B65" s="146"/>
      <c r="C65" s="146"/>
      <c r="D65" s="146"/>
      <c r="E65" s="146"/>
      <c r="F65" s="146"/>
      <c r="G65" s="146"/>
      <c r="H65" s="146"/>
      <c r="I65" s="146"/>
      <c r="J65" s="146"/>
      <c r="K65" s="143"/>
    </row>
    <row r="66" spans="1:11" ht="12.75" customHeight="1" x14ac:dyDescent="0.25">
      <c r="A66" s="143"/>
      <c r="B66" s="147"/>
      <c r="C66" s="147"/>
      <c r="D66" s="147"/>
      <c r="E66" s="147"/>
      <c r="F66" s="147"/>
      <c r="G66" s="147"/>
      <c r="H66" s="147"/>
      <c r="I66" s="147"/>
      <c r="J66" s="147"/>
      <c r="K66" s="143"/>
    </row>
    <row r="67" spans="1:11" ht="12.75" customHeight="1" x14ac:dyDescent="0.25">
      <c r="A67" s="143"/>
      <c r="B67" s="143"/>
      <c r="C67" s="143"/>
      <c r="D67" s="143"/>
      <c r="E67" s="143"/>
      <c r="F67" s="143"/>
      <c r="G67" s="143"/>
      <c r="H67" s="143"/>
      <c r="I67" s="143"/>
      <c r="J67" s="143"/>
      <c r="K67" s="143"/>
    </row>
    <row r="68" spans="1:11" ht="12.75" customHeight="1" x14ac:dyDescent="0.25">
      <c r="A68" s="143"/>
      <c r="B68" s="143"/>
      <c r="C68" s="143"/>
      <c r="D68" s="143"/>
      <c r="E68" s="143"/>
      <c r="F68" s="143"/>
      <c r="G68" s="143"/>
      <c r="H68" s="143"/>
      <c r="I68" s="143"/>
      <c r="J68" s="143"/>
      <c r="K68" s="143"/>
    </row>
    <row r="69" spans="1:11" ht="12.75" customHeight="1" x14ac:dyDescent="0.25">
      <c r="A69" s="143"/>
      <c r="B69" s="143"/>
      <c r="C69" s="143"/>
      <c r="D69" s="143"/>
      <c r="E69" s="143"/>
      <c r="F69" s="143"/>
      <c r="G69" s="143"/>
      <c r="H69" s="143"/>
      <c r="I69" s="143"/>
      <c r="J69" s="143"/>
      <c r="K69" s="143"/>
    </row>
    <row r="70" spans="1:11" ht="12.75" customHeight="1" x14ac:dyDescent="0.25">
      <c r="A70" s="143"/>
      <c r="B70" s="143"/>
      <c r="C70" s="143"/>
      <c r="D70" s="143"/>
      <c r="E70" s="143"/>
      <c r="F70" s="143"/>
      <c r="G70" s="143"/>
      <c r="H70" s="143"/>
      <c r="I70" s="143"/>
      <c r="J70" s="143"/>
      <c r="K70" s="143"/>
    </row>
    <row r="71" spans="1:11" ht="12.75" customHeight="1" x14ac:dyDescent="0.25">
      <c r="A71" s="143"/>
      <c r="B71" s="143"/>
      <c r="C71" s="143"/>
      <c r="D71" s="143"/>
      <c r="E71" s="143"/>
      <c r="F71" s="143"/>
      <c r="G71" s="143"/>
      <c r="H71" s="143"/>
      <c r="I71" s="143"/>
      <c r="J71" s="143"/>
      <c r="K71" s="143"/>
    </row>
    <row r="72" spans="1:11" ht="12.75" customHeight="1" x14ac:dyDescent="0.25">
      <c r="A72" s="143"/>
      <c r="B72" s="143"/>
      <c r="C72" s="143"/>
      <c r="D72" s="143"/>
      <c r="E72" s="143"/>
      <c r="F72" s="143"/>
      <c r="G72" s="143"/>
      <c r="H72" s="143"/>
      <c r="I72" s="143"/>
      <c r="J72" s="143"/>
      <c r="K72" s="143"/>
    </row>
    <row r="73" spans="1:11" ht="12.75" customHeight="1" x14ac:dyDescent="0.25">
      <c r="A73" s="143"/>
      <c r="B73" s="143"/>
      <c r="C73" s="143"/>
      <c r="D73" s="143"/>
      <c r="E73" s="143"/>
      <c r="F73" s="143"/>
      <c r="G73" s="143"/>
      <c r="H73" s="143"/>
      <c r="I73" s="143"/>
      <c r="J73" s="143"/>
      <c r="K73" s="143"/>
    </row>
    <row r="74" spans="1:11" ht="12.75" customHeight="1" x14ac:dyDescent="0.25">
      <c r="A74" s="143"/>
      <c r="B74" s="143"/>
      <c r="C74" s="143"/>
      <c r="D74" s="143"/>
      <c r="E74" s="143"/>
      <c r="F74" s="143"/>
      <c r="G74" s="143"/>
      <c r="H74" s="143"/>
      <c r="I74" s="143"/>
      <c r="J74" s="143"/>
      <c r="K74" s="143"/>
    </row>
    <row r="75" spans="1:11" ht="12.75" customHeight="1" x14ac:dyDescent="0.25">
      <c r="A75" s="143"/>
      <c r="B75" s="143"/>
      <c r="C75" s="143"/>
      <c r="D75" s="143"/>
      <c r="E75" s="143"/>
      <c r="F75" s="143"/>
      <c r="G75" s="143"/>
      <c r="H75" s="143"/>
      <c r="I75" s="143"/>
      <c r="J75" s="143"/>
      <c r="K75" s="143"/>
    </row>
    <row r="76" spans="1:11" ht="12.75" customHeight="1" x14ac:dyDescent="0.25">
      <c r="A76" s="143"/>
      <c r="B76" s="143"/>
      <c r="C76" s="143"/>
      <c r="D76" s="143"/>
      <c r="E76" s="143"/>
      <c r="F76" s="143"/>
      <c r="G76" s="143"/>
      <c r="H76" s="143"/>
      <c r="I76" s="143"/>
      <c r="J76" s="143"/>
      <c r="K76" s="143"/>
    </row>
    <row r="77" spans="1:11" ht="12.75" customHeight="1" x14ac:dyDescent="0.25">
      <c r="A77" s="143"/>
      <c r="B77" s="143"/>
      <c r="C77" s="143"/>
      <c r="D77" s="143"/>
      <c r="E77" s="143"/>
      <c r="F77" s="143"/>
      <c r="G77" s="143"/>
      <c r="H77" s="143"/>
      <c r="I77" s="143"/>
      <c r="J77" s="143"/>
      <c r="K77" s="143"/>
    </row>
    <row r="78" spans="1:11" ht="12.75" customHeight="1" x14ac:dyDescent="0.25">
      <c r="A78" s="143"/>
      <c r="B78" s="143"/>
      <c r="C78" s="143"/>
      <c r="D78" s="143"/>
      <c r="E78" s="143"/>
      <c r="F78" s="143"/>
      <c r="G78" s="143"/>
      <c r="H78" s="143"/>
      <c r="I78" s="143"/>
      <c r="J78" s="143"/>
      <c r="K78" s="143"/>
    </row>
    <row r="79" spans="1:11" ht="12.75" customHeight="1" x14ac:dyDescent="0.25">
      <c r="A79" s="143"/>
      <c r="B79" s="143"/>
      <c r="C79" s="143"/>
      <c r="D79" s="143"/>
      <c r="E79" s="143"/>
      <c r="F79" s="143"/>
      <c r="G79" s="143"/>
      <c r="H79" s="143"/>
      <c r="I79" s="143"/>
      <c r="J79" s="143"/>
      <c r="K79" s="143"/>
    </row>
    <row r="80" spans="1:11" ht="12.75" customHeight="1" x14ac:dyDescent="0.25">
      <c r="A80" s="149"/>
      <c r="B80" s="143"/>
      <c r="C80" s="143"/>
      <c r="D80" s="143"/>
      <c r="E80" s="143"/>
      <c r="F80" s="143"/>
      <c r="G80" s="143"/>
      <c r="H80" s="143"/>
      <c r="I80" s="143"/>
      <c r="J80" s="143"/>
      <c r="K80" s="143"/>
    </row>
    <row r="81" spans="1:11" ht="12.75" customHeight="1" x14ac:dyDescent="0.25">
      <c r="A81" s="150"/>
      <c r="B81" s="149"/>
      <c r="C81" s="149"/>
      <c r="D81" s="149"/>
      <c r="E81" s="149"/>
      <c r="F81" s="149"/>
      <c r="G81" s="149"/>
      <c r="H81" s="149"/>
      <c r="I81" s="149"/>
      <c r="J81" s="149"/>
      <c r="K81" s="143"/>
    </row>
    <row r="82" spans="1:11" ht="12.75" customHeight="1" x14ac:dyDescent="0.25">
      <c r="A82" s="150"/>
      <c r="B82" s="150"/>
      <c r="C82" s="150"/>
      <c r="D82" s="150"/>
      <c r="E82" s="150"/>
      <c r="F82" s="150"/>
      <c r="G82" s="150"/>
      <c r="H82" s="150"/>
      <c r="I82" s="150"/>
      <c r="J82" s="150"/>
      <c r="K82" s="143"/>
    </row>
    <row r="83" spans="1:11" ht="12.75" customHeight="1" x14ac:dyDescent="0.25">
      <c r="A83" s="150"/>
      <c r="B83" s="150"/>
      <c r="C83" s="150"/>
      <c r="D83" s="150"/>
      <c r="E83" s="150"/>
      <c r="F83" s="150"/>
      <c r="G83" s="150"/>
      <c r="H83" s="150"/>
      <c r="I83" s="150"/>
      <c r="J83" s="150"/>
      <c r="K83" s="143"/>
    </row>
    <row r="84" spans="1:11" ht="12.75" customHeight="1" x14ac:dyDescent="0.25">
      <c r="A84" s="150"/>
      <c r="B84" s="150"/>
      <c r="C84" s="150"/>
      <c r="D84" s="150"/>
      <c r="E84" s="150"/>
      <c r="F84" s="150"/>
      <c r="G84" s="150"/>
      <c r="H84" s="150"/>
      <c r="I84" s="150"/>
      <c r="J84" s="150"/>
      <c r="K84" s="143"/>
    </row>
    <row r="85" spans="1:11" ht="12.75" customHeight="1" x14ac:dyDescent="0.25">
      <c r="A85" s="150"/>
      <c r="B85" s="150"/>
      <c r="C85" s="150"/>
      <c r="D85" s="150"/>
      <c r="E85" s="150"/>
      <c r="F85" s="150"/>
      <c r="G85" s="150"/>
      <c r="H85" s="150"/>
      <c r="I85" s="150"/>
      <c r="J85" s="150"/>
      <c r="K85" s="143"/>
    </row>
    <row r="86" spans="1:11" ht="12.75" customHeight="1" x14ac:dyDescent="0.25">
      <c r="A86" s="151"/>
      <c r="B86" s="150"/>
      <c r="C86" s="150"/>
      <c r="D86" s="150"/>
      <c r="E86" s="150"/>
      <c r="F86" s="150"/>
      <c r="G86" s="150"/>
      <c r="H86" s="150"/>
      <c r="I86" s="150"/>
      <c r="J86" s="150"/>
      <c r="K86" s="143"/>
    </row>
    <row r="87" spans="1:11" ht="12.75" customHeight="1" x14ac:dyDescent="0.25">
      <c r="A87" s="143"/>
      <c r="B87" s="151"/>
      <c r="C87" s="151"/>
      <c r="D87" s="151"/>
      <c r="E87" s="151"/>
      <c r="F87" s="151"/>
      <c r="G87" s="151"/>
      <c r="H87" s="151"/>
      <c r="I87" s="151"/>
      <c r="J87" s="151"/>
      <c r="K87" s="143"/>
    </row>
    <row r="88" spans="1:11" ht="12.75" customHeight="1" x14ac:dyDescent="0.25">
      <c r="A88" s="143"/>
      <c r="B88" s="143"/>
      <c r="C88" s="143"/>
      <c r="D88" s="143"/>
      <c r="E88" s="143"/>
      <c r="F88" s="143"/>
      <c r="G88" s="143"/>
      <c r="H88" s="143"/>
      <c r="I88" s="143"/>
      <c r="J88" s="143"/>
      <c r="K88" s="143"/>
    </row>
    <row r="89" spans="1:11" ht="12.75" customHeight="1" x14ac:dyDescent="0.25">
      <c r="A89" s="143"/>
      <c r="B89" s="143"/>
      <c r="C89" s="143"/>
      <c r="D89" s="143"/>
      <c r="E89" s="143"/>
      <c r="F89" s="143"/>
      <c r="G89" s="143"/>
      <c r="H89" s="143"/>
      <c r="I89" s="143"/>
      <c r="J89" s="143"/>
      <c r="K89" s="143"/>
    </row>
    <row r="90" spans="1:11" ht="12.75" customHeight="1" x14ac:dyDescent="0.25">
      <c r="A90" s="145"/>
      <c r="B90" s="143"/>
      <c r="C90" s="143"/>
      <c r="D90" s="143"/>
      <c r="E90" s="143"/>
      <c r="F90" s="143"/>
      <c r="G90" s="143"/>
      <c r="H90" s="143"/>
      <c r="I90" s="143"/>
      <c r="J90" s="143"/>
      <c r="K90" s="143"/>
    </row>
    <row r="91" spans="1:11" ht="12.75" customHeight="1" x14ac:dyDescent="0.25">
      <c r="A91" s="145"/>
      <c r="B91" s="143"/>
      <c r="C91" s="143"/>
      <c r="D91" s="143"/>
      <c r="E91" s="143"/>
      <c r="F91" s="143"/>
      <c r="G91" s="143"/>
      <c r="H91" s="143"/>
      <c r="I91" s="143"/>
      <c r="J91" s="143"/>
      <c r="K91" s="143"/>
    </row>
    <row r="92" spans="1:11" ht="12.75" customHeight="1" x14ac:dyDescent="0.25">
      <c r="A92" s="152"/>
      <c r="B92" s="143"/>
      <c r="C92" s="145"/>
      <c r="D92" s="143"/>
      <c r="E92" s="143"/>
      <c r="F92" s="143"/>
      <c r="G92" s="143"/>
      <c r="H92" s="143"/>
      <c r="I92" s="143"/>
      <c r="J92" s="143"/>
      <c r="K92" s="143"/>
    </row>
    <row r="93" spans="1:11" ht="12.75" customHeight="1" x14ac:dyDescent="0.25">
      <c r="A93" s="143"/>
      <c r="B93" s="143"/>
      <c r="C93" s="152"/>
      <c r="D93" s="143"/>
      <c r="E93" s="143"/>
      <c r="F93" s="143"/>
      <c r="G93" s="143"/>
      <c r="H93" s="143"/>
      <c r="I93" s="143"/>
      <c r="J93" s="143"/>
      <c r="K93" s="143"/>
    </row>
    <row r="94" spans="1:11" ht="12.75" customHeight="1" x14ac:dyDescent="0.25">
      <c r="A94" s="143"/>
      <c r="B94" s="143"/>
      <c r="C94" s="143"/>
      <c r="D94" s="143"/>
      <c r="E94" s="143"/>
      <c r="F94" s="143"/>
      <c r="G94" s="143"/>
      <c r="H94" s="143"/>
      <c r="I94" s="143"/>
      <c r="J94" s="143"/>
      <c r="K94" s="143"/>
    </row>
    <row r="95" spans="1:11" ht="12.75" customHeight="1" x14ac:dyDescent="0.25">
      <c r="A95" s="143"/>
      <c r="B95" s="143"/>
      <c r="C95" s="143"/>
      <c r="D95" s="143"/>
      <c r="E95" s="143"/>
      <c r="F95" s="143"/>
      <c r="G95" s="143"/>
      <c r="H95" s="143"/>
      <c r="I95" s="143"/>
      <c r="J95" s="143"/>
      <c r="K95" s="143"/>
    </row>
    <row r="96" spans="1:11" ht="12.75" customHeight="1" x14ac:dyDescent="0.25">
      <c r="A96" s="143"/>
      <c r="B96" s="143"/>
      <c r="C96" s="143"/>
      <c r="D96" s="143"/>
      <c r="E96" s="143"/>
      <c r="F96" s="143"/>
      <c r="G96" s="143"/>
      <c r="H96" s="143"/>
      <c r="I96" s="143"/>
      <c r="J96" s="143"/>
      <c r="K96" s="143"/>
    </row>
    <row r="97" spans="1:11" ht="12.75" customHeight="1" x14ac:dyDescent="0.25">
      <c r="A97" s="143"/>
      <c r="B97" s="143"/>
      <c r="C97" s="143"/>
      <c r="D97" s="143"/>
      <c r="E97" s="143"/>
      <c r="F97" s="143"/>
      <c r="G97" s="143"/>
      <c r="H97" s="143"/>
      <c r="I97" s="143"/>
      <c r="J97" s="143"/>
      <c r="K97" s="143"/>
    </row>
    <row r="98" spans="1:11" ht="12.75" customHeight="1" x14ac:dyDescent="0.25">
      <c r="A98" s="143"/>
      <c r="B98" s="143"/>
      <c r="C98" s="143"/>
      <c r="D98" s="143"/>
      <c r="E98" s="143"/>
      <c r="F98" s="143"/>
      <c r="G98" s="143"/>
      <c r="H98" s="143"/>
      <c r="I98" s="143"/>
      <c r="J98" s="143"/>
      <c r="K98" s="143"/>
    </row>
    <row r="99" spans="1:11" ht="12.75" customHeight="1" x14ac:dyDescent="0.25">
      <c r="A99" s="143"/>
      <c r="B99" s="143"/>
      <c r="C99" s="143"/>
      <c r="D99" s="143"/>
      <c r="E99" s="143"/>
      <c r="F99" s="143"/>
      <c r="G99" s="143"/>
      <c r="H99" s="143"/>
      <c r="I99" s="143"/>
      <c r="J99" s="143"/>
      <c r="K99" s="143"/>
    </row>
    <row r="100" spans="1:11" ht="12.75" customHeight="1" x14ac:dyDescent="0.25">
      <c r="A100" s="143"/>
      <c r="B100" s="143"/>
      <c r="C100" s="143"/>
      <c r="D100" s="143"/>
      <c r="E100" s="143"/>
      <c r="F100" s="143"/>
      <c r="G100" s="143"/>
      <c r="H100" s="143"/>
      <c r="I100" s="143"/>
      <c r="J100" s="143"/>
      <c r="K100" s="143"/>
    </row>
    <row r="101" spans="1:11" ht="12.75" customHeight="1" x14ac:dyDescent="0.25">
      <c r="A101" s="144"/>
      <c r="B101" s="143"/>
      <c r="C101" s="143"/>
      <c r="D101" s="143"/>
      <c r="E101" s="143"/>
      <c r="F101" s="143"/>
      <c r="G101" s="143"/>
      <c r="H101" s="143"/>
      <c r="I101" s="143"/>
      <c r="J101" s="143"/>
      <c r="K101" s="143"/>
    </row>
    <row r="102" spans="1:11" ht="12.75" customHeight="1" x14ac:dyDescent="0.25">
      <c r="A102" s="143"/>
      <c r="B102" s="143"/>
      <c r="C102" s="143"/>
      <c r="D102" s="143"/>
      <c r="E102" s="143"/>
      <c r="F102" s="143"/>
      <c r="G102" s="143"/>
      <c r="H102" s="143"/>
      <c r="I102" s="143"/>
      <c r="J102" s="143"/>
      <c r="K102" s="143"/>
    </row>
    <row r="103" spans="1:11" ht="12.75" customHeight="1" x14ac:dyDescent="0.25">
      <c r="A103" s="143"/>
      <c r="B103" s="143"/>
      <c r="C103" s="143"/>
      <c r="D103" s="143"/>
      <c r="E103" s="143"/>
      <c r="F103" s="143"/>
      <c r="G103" s="143"/>
      <c r="H103" s="143"/>
      <c r="I103" s="143"/>
      <c r="J103" s="143"/>
      <c r="K103" s="143"/>
    </row>
    <row r="104" spans="1:11" ht="12.75" customHeight="1" x14ac:dyDescent="0.25">
      <c r="A104" s="143"/>
      <c r="B104" s="143"/>
      <c r="C104" s="143"/>
      <c r="D104" s="143"/>
      <c r="E104" s="143"/>
      <c r="F104" s="143"/>
      <c r="G104" s="143"/>
      <c r="H104" s="143"/>
      <c r="I104" s="143"/>
      <c r="J104" s="143"/>
      <c r="K104" s="143"/>
    </row>
    <row r="105" spans="1:11" ht="12.75" customHeight="1" x14ac:dyDescent="0.25">
      <c r="A105" s="143"/>
      <c r="B105" s="143"/>
      <c r="C105" s="143"/>
      <c r="D105" s="143"/>
      <c r="E105" s="143"/>
      <c r="F105" s="143"/>
      <c r="G105" s="143"/>
      <c r="H105" s="143"/>
      <c r="I105" s="143"/>
      <c r="J105" s="143"/>
      <c r="K105" s="143"/>
    </row>
    <row r="106" spans="1:11" ht="12.75" customHeight="1" x14ac:dyDescent="0.25">
      <c r="A106" s="145"/>
      <c r="B106" s="143"/>
      <c r="C106" s="143"/>
      <c r="D106" s="143"/>
      <c r="E106" s="143"/>
      <c r="F106" s="143"/>
      <c r="G106" s="143"/>
      <c r="H106" s="143"/>
      <c r="I106" s="143"/>
      <c r="J106" s="143"/>
      <c r="K106" s="143"/>
    </row>
    <row r="107" spans="1:11" ht="12.75" customHeight="1" x14ac:dyDescent="0.25">
      <c r="A107" s="145"/>
      <c r="B107" s="143"/>
      <c r="C107" s="143"/>
      <c r="D107" s="143"/>
      <c r="E107" s="143"/>
      <c r="F107" s="143"/>
      <c r="G107" s="143"/>
      <c r="H107" s="143"/>
      <c r="I107" s="143"/>
      <c r="J107" s="143"/>
      <c r="K107" s="143"/>
    </row>
    <row r="108" spans="1:11" ht="12.75" customHeight="1" x14ac:dyDescent="0.25">
      <c r="A108" s="152"/>
      <c r="B108" s="152"/>
      <c r="C108" s="145"/>
      <c r="D108" s="143"/>
      <c r="E108" s="143"/>
      <c r="F108" s="143"/>
      <c r="G108" s="143"/>
      <c r="H108" s="143"/>
      <c r="I108" s="143"/>
      <c r="J108" s="143"/>
      <c r="K108" s="143"/>
    </row>
    <row r="109" spans="1:11" ht="12.75" customHeight="1" x14ac:dyDescent="0.25">
      <c r="A109" s="143"/>
      <c r="B109" s="152"/>
      <c r="C109" s="152"/>
      <c r="D109" s="143"/>
      <c r="E109" s="143"/>
      <c r="F109" s="143"/>
      <c r="G109" s="143"/>
      <c r="H109" s="143"/>
      <c r="I109" s="143"/>
      <c r="J109" s="143"/>
      <c r="K109" s="143"/>
    </row>
    <row r="110" spans="1:11" ht="12.75" customHeight="1" x14ac:dyDescent="0.25">
      <c r="A110" s="143"/>
      <c r="B110" s="143"/>
      <c r="C110" s="143"/>
      <c r="D110" s="143"/>
      <c r="E110" s="143"/>
      <c r="F110" s="143"/>
      <c r="G110" s="143"/>
      <c r="H110" s="143"/>
      <c r="I110" s="143"/>
      <c r="J110" s="143"/>
      <c r="K110" s="143"/>
    </row>
    <row r="111" spans="1:11" ht="12.75" customHeight="1" x14ac:dyDescent="0.25">
      <c r="A111" s="143"/>
      <c r="B111" s="143"/>
      <c r="C111" s="143"/>
      <c r="D111" s="143"/>
      <c r="E111" s="143"/>
      <c r="F111" s="143"/>
      <c r="G111" s="143"/>
      <c r="H111" s="143"/>
      <c r="I111" s="143"/>
      <c r="J111" s="143"/>
      <c r="K111" s="143"/>
    </row>
    <row r="112" spans="1:11" ht="12.75" customHeight="1" x14ac:dyDescent="0.25">
      <c r="A112" s="143"/>
      <c r="B112" s="143"/>
      <c r="C112" s="144"/>
      <c r="D112" s="143"/>
      <c r="E112" s="143"/>
      <c r="F112" s="143"/>
      <c r="G112" s="143"/>
      <c r="H112" s="143"/>
      <c r="I112" s="143"/>
      <c r="J112" s="143"/>
      <c r="K112" s="143"/>
    </row>
    <row r="113" spans="1:11" ht="12.75" customHeight="1" x14ac:dyDescent="0.25">
      <c r="A113" s="145"/>
      <c r="B113" s="143"/>
      <c r="C113" s="143"/>
      <c r="D113" s="143"/>
      <c r="E113" s="143"/>
      <c r="F113" s="143"/>
      <c r="G113" s="143"/>
      <c r="H113" s="143"/>
      <c r="I113" s="143"/>
      <c r="J113" s="143"/>
      <c r="K113" s="143"/>
    </row>
    <row r="114" spans="1:11" ht="12.75" customHeight="1" x14ac:dyDescent="0.25">
      <c r="A114" s="145"/>
      <c r="B114" s="143"/>
      <c r="C114" s="143"/>
      <c r="D114" s="143"/>
      <c r="E114" s="143"/>
      <c r="F114" s="143"/>
      <c r="G114" s="143"/>
      <c r="H114" s="143"/>
      <c r="I114" s="143"/>
      <c r="J114" s="143"/>
      <c r="K114" s="143"/>
    </row>
    <row r="115" spans="1:11" ht="12.75" customHeight="1" x14ac:dyDescent="0.25">
      <c r="A115" s="143"/>
      <c r="B115" s="143"/>
      <c r="C115" s="145"/>
      <c r="D115" s="143"/>
      <c r="E115" s="143"/>
      <c r="F115" s="143"/>
      <c r="G115" s="143"/>
      <c r="H115" s="143"/>
      <c r="I115" s="143"/>
      <c r="J115" s="143"/>
      <c r="K115" s="143"/>
    </row>
    <row r="116" spans="1:11" ht="12.75" customHeight="1" x14ac:dyDescent="0.25">
      <c r="A116" s="143"/>
      <c r="B116" s="143"/>
      <c r="C116" s="145"/>
      <c r="D116" s="143"/>
      <c r="E116" s="143"/>
      <c r="F116" s="143"/>
      <c r="G116" s="143"/>
      <c r="H116" s="143"/>
      <c r="I116" s="143"/>
      <c r="J116" s="143"/>
      <c r="K116" s="143"/>
    </row>
    <row r="117" spans="1:11" ht="12.75" customHeight="1" x14ac:dyDescent="0.25">
      <c r="A117" s="144"/>
      <c r="B117" s="143"/>
      <c r="C117" s="145"/>
      <c r="D117" s="143"/>
      <c r="E117" s="143"/>
      <c r="F117" s="143"/>
      <c r="G117" s="143"/>
      <c r="H117" s="143"/>
      <c r="I117" s="143"/>
      <c r="J117" s="143"/>
      <c r="K117" s="143"/>
    </row>
    <row r="118" spans="1:11" ht="12.75" customHeight="1" x14ac:dyDescent="0.25">
      <c r="A118" s="143"/>
      <c r="B118" s="143"/>
      <c r="C118" s="144"/>
      <c r="D118" s="143"/>
      <c r="E118" s="143"/>
      <c r="F118" s="143"/>
      <c r="G118" s="143"/>
      <c r="H118" s="143"/>
      <c r="I118" s="143"/>
      <c r="J118" s="143"/>
      <c r="K118" s="143"/>
    </row>
    <row r="119" spans="1:11" ht="12.75" customHeight="1" x14ac:dyDescent="0.25">
      <c r="A119" s="143"/>
      <c r="B119" s="143"/>
      <c r="C119" s="143"/>
      <c r="D119" s="143"/>
      <c r="E119" s="143"/>
      <c r="F119" s="143"/>
      <c r="G119" s="143"/>
      <c r="H119" s="143"/>
      <c r="I119" s="143"/>
      <c r="J119" s="143"/>
      <c r="K119" s="143"/>
    </row>
    <row r="120" spans="1:11" ht="12.75" customHeight="1" x14ac:dyDescent="0.25">
      <c r="A120" s="143"/>
      <c r="B120" s="143"/>
      <c r="C120" s="143"/>
      <c r="D120" s="143"/>
      <c r="E120" s="143"/>
      <c r="F120" s="143"/>
      <c r="G120" s="143"/>
      <c r="H120" s="143"/>
      <c r="I120" s="143"/>
      <c r="J120" s="143"/>
      <c r="K120" s="143"/>
    </row>
    <row r="121" spans="1:11" ht="12.75" customHeight="1" x14ac:dyDescent="0.25">
      <c r="A121" s="143"/>
      <c r="B121" s="143"/>
      <c r="C121" s="143"/>
      <c r="D121" s="143"/>
      <c r="E121" s="143"/>
      <c r="F121" s="143"/>
      <c r="G121" s="143"/>
      <c r="H121" s="143"/>
      <c r="I121" s="143"/>
      <c r="J121" s="143"/>
      <c r="K121" s="143"/>
    </row>
    <row r="122" spans="1:11" ht="12.75" customHeight="1" x14ac:dyDescent="0.25">
      <c r="A122" s="143"/>
      <c r="B122" s="143"/>
      <c r="C122" s="143"/>
      <c r="D122" s="143"/>
      <c r="E122" s="143"/>
      <c r="F122" s="143"/>
      <c r="G122" s="143"/>
      <c r="H122" s="143"/>
      <c r="I122" s="143"/>
      <c r="J122" s="143"/>
      <c r="K122" s="143"/>
    </row>
    <row r="123" spans="1:11" ht="12.75" customHeight="1" x14ac:dyDescent="0.25">
      <c r="A123" s="143"/>
      <c r="B123" s="143"/>
      <c r="C123" s="143"/>
      <c r="D123" s="143"/>
      <c r="E123" s="143"/>
      <c r="F123" s="143"/>
      <c r="G123" s="143"/>
      <c r="H123" s="143"/>
      <c r="I123" s="143"/>
      <c r="J123" s="143"/>
      <c r="K123" s="143"/>
    </row>
    <row r="124" spans="1:11" ht="12.75" customHeight="1" x14ac:dyDescent="0.25">
      <c r="A124" s="145"/>
      <c r="B124" s="143"/>
      <c r="C124" s="143"/>
      <c r="D124" s="143"/>
      <c r="E124" s="143"/>
      <c r="F124" s="143"/>
      <c r="G124" s="143"/>
      <c r="H124" s="143"/>
      <c r="I124" s="143"/>
      <c r="J124" s="143"/>
      <c r="K124" s="143"/>
    </row>
    <row r="125" spans="1:11" ht="12.75" customHeight="1" x14ac:dyDescent="0.25">
      <c r="A125" s="143"/>
      <c r="B125" s="143"/>
      <c r="C125" s="145"/>
      <c r="D125" s="143"/>
      <c r="E125" s="143"/>
      <c r="F125" s="143"/>
      <c r="G125" s="143"/>
      <c r="H125" s="143"/>
      <c r="I125" s="143"/>
      <c r="J125" s="143"/>
      <c r="K125" s="143"/>
    </row>
    <row r="126" spans="1:11" ht="12.75" customHeight="1" x14ac:dyDescent="0.25">
      <c r="A126" s="143"/>
      <c r="B126" s="143"/>
      <c r="C126" s="145"/>
      <c r="D126" s="143"/>
      <c r="E126" s="143"/>
      <c r="F126" s="143"/>
      <c r="G126" s="143"/>
      <c r="H126" s="143"/>
      <c r="I126" s="143"/>
      <c r="J126" s="143"/>
      <c r="K126" s="143"/>
    </row>
    <row r="127" spans="1:11" ht="12.75" customHeight="1" x14ac:dyDescent="0.25">
      <c r="A127" s="143"/>
      <c r="B127" s="143"/>
      <c r="C127" s="143"/>
      <c r="D127" s="143"/>
      <c r="E127" s="143"/>
      <c r="F127" s="143"/>
      <c r="G127" s="143"/>
      <c r="H127" s="143"/>
      <c r="I127" s="143"/>
      <c r="J127" s="143"/>
      <c r="K127" s="143"/>
    </row>
    <row r="128" spans="1:11" ht="12.75" customHeight="1" x14ac:dyDescent="0.25">
      <c r="A128" s="143"/>
      <c r="B128" s="143"/>
      <c r="C128" s="143"/>
      <c r="D128" s="143"/>
      <c r="E128" s="143"/>
      <c r="F128" s="143"/>
      <c r="G128" s="143"/>
      <c r="H128" s="143"/>
      <c r="I128" s="143"/>
      <c r="J128" s="143"/>
      <c r="K128" s="143"/>
    </row>
    <row r="129" spans="1:12" ht="12.75" customHeight="1" x14ac:dyDescent="0.25">
      <c r="A129" s="144"/>
      <c r="B129" s="143"/>
      <c r="C129" s="143"/>
      <c r="D129" s="143"/>
      <c r="E129" s="143"/>
      <c r="F129" s="143"/>
      <c r="G129" s="143"/>
      <c r="H129" s="143"/>
      <c r="I129" s="143"/>
      <c r="J129" s="143"/>
      <c r="K129" s="143"/>
    </row>
    <row r="130" spans="1:12" ht="12.75" customHeight="1" x14ac:dyDescent="0.25">
      <c r="A130" s="144"/>
      <c r="B130" s="143"/>
      <c r="C130" s="144"/>
      <c r="D130" s="143"/>
      <c r="E130" s="143"/>
      <c r="F130" s="143"/>
      <c r="G130" s="143"/>
      <c r="H130" s="143"/>
      <c r="I130" s="143"/>
      <c r="J130" s="143"/>
      <c r="K130" s="143"/>
    </row>
    <row r="131" spans="1:12" ht="12.75" customHeight="1" x14ac:dyDescent="0.25">
      <c r="A131" s="144"/>
      <c r="B131" s="143"/>
      <c r="C131" s="144"/>
      <c r="D131" s="143"/>
      <c r="E131" s="143"/>
      <c r="F131" s="143"/>
      <c r="G131" s="143"/>
      <c r="H131" s="143"/>
      <c r="I131" s="143"/>
      <c r="J131" s="143"/>
      <c r="K131" s="143"/>
    </row>
    <row r="132" spans="1:12" ht="12.75" customHeight="1" x14ac:dyDescent="0.25">
      <c r="A132" s="144"/>
      <c r="B132" s="143"/>
      <c r="C132" s="144"/>
      <c r="D132" s="143"/>
      <c r="E132" s="143"/>
      <c r="F132" s="143"/>
      <c r="G132" s="143"/>
      <c r="H132" s="143"/>
      <c r="I132" s="143"/>
      <c r="J132" s="143"/>
      <c r="K132" s="143"/>
      <c r="L132" s="187"/>
    </row>
    <row r="133" spans="1:12" ht="12.75" customHeight="1" x14ac:dyDescent="0.25">
      <c r="A133" s="143"/>
      <c r="B133" s="143"/>
      <c r="C133" s="144"/>
      <c r="D133" s="143"/>
      <c r="E133" s="143"/>
      <c r="F133" s="143"/>
      <c r="G133" s="143"/>
      <c r="H133" s="143"/>
      <c r="I133" s="143"/>
      <c r="J133" s="143"/>
      <c r="K133" s="143"/>
    </row>
    <row r="134" spans="1:12" ht="12.75" customHeight="1" x14ac:dyDescent="0.25">
      <c r="A134" s="143"/>
      <c r="B134" s="143"/>
      <c r="C134" s="143"/>
      <c r="D134" s="143"/>
      <c r="E134" s="143"/>
      <c r="F134" s="143"/>
      <c r="G134" s="143"/>
      <c r="H134" s="143"/>
      <c r="I134" s="143"/>
      <c r="J134" s="143"/>
      <c r="K134" s="143"/>
    </row>
    <row r="135" spans="1:12" ht="12.75" customHeight="1" x14ac:dyDescent="0.25">
      <c r="A135" s="143"/>
      <c r="B135" s="143"/>
      <c r="C135" s="143"/>
      <c r="D135" s="143"/>
      <c r="E135" s="143"/>
      <c r="F135" s="143"/>
      <c r="G135" s="143"/>
      <c r="H135" s="143"/>
      <c r="I135" s="143"/>
      <c r="J135" s="143"/>
      <c r="K135" s="143"/>
    </row>
    <row r="136" spans="1:12" ht="12.75" customHeight="1" x14ac:dyDescent="0.25">
      <c r="A136" s="143"/>
      <c r="B136" s="143"/>
      <c r="C136" s="143"/>
      <c r="D136" s="143"/>
      <c r="E136" s="143"/>
      <c r="F136" s="143"/>
      <c r="G136" s="143"/>
      <c r="H136" s="143"/>
      <c r="I136" s="143"/>
      <c r="J136" s="143"/>
      <c r="K136" s="143"/>
    </row>
    <row r="137" spans="1:12" ht="12.75" customHeight="1" x14ac:dyDescent="0.25">
      <c r="A137" s="143"/>
      <c r="B137" s="143"/>
      <c r="C137" s="143"/>
      <c r="D137" s="153"/>
      <c r="E137" s="153"/>
      <c r="F137" s="153"/>
      <c r="G137" s="153"/>
      <c r="H137" s="143"/>
      <c r="I137" s="143"/>
      <c r="J137" s="143"/>
      <c r="K137" s="143"/>
    </row>
    <row r="138" spans="1:12" ht="12.75" customHeight="1" x14ac:dyDescent="0.25">
      <c r="A138" s="143"/>
      <c r="B138" s="143"/>
      <c r="C138" s="143"/>
      <c r="D138" s="144"/>
      <c r="E138" s="144"/>
      <c r="F138" s="144"/>
      <c r="G138" s="144"/>
      <c r="H138" s="143"/>
      <c r="I138" s="143"/>
      <c r="J138" s="143"/>
      <c r="K138" s="143"/>
    </row>
    <row r="139" spans="1:12" ht="12.75" customHeight="1" x14ac:dyDescent="0.25">
      <c r="A139" s="143"/>
      <c r="B139" s="143"/>
      <c r="C139" s="143"/>
      <c r="D139" s="153"/>
      <c r="E139" s="153"/>
      <c r="F139" s="153"/>
      <c r="G139" s="153"/>
      <c r="H139" s="143"/>
      <c r="I139" s="143"/>
      <c r="J139" s="143"/>
      <c r="K139" s="143"/>
    </row>
    <row r="140" spans="1:12" ht="12.75" customHeight="1" x14ac:dyDescent="0.25">
      <c r="A140" s="143"/>
      <c r="B140" s="144"/>
      <c r="C140" s="143"/>
      <c r="D140" s="143"/>
      <c r="E140" s="143"/>
      <c r="F140" s="143"/>
      <c r="G140" s="143"/>
      <c r="H140" s="143"/>
      <c r="I140" s="143"/>
      <c r="J140" s="143"/>
      <c r="K140" s="143"/>
    </row>
    <row r="141" spans="1:12" ht="12.75" customHeight="1" x14ac:dyDescent="0.25">
      <c r="A141" s="143"/>
      <c r="B141" s="143"/>
      <c r="C141" s="143"/>
      <c r="D141" s="143"/>
      <c r="E141" s="143"/>
      <c r="F141" s="143"/>
      <c r="G141" s="143"/>
      <c r="H141" s="143"/>
      <c r="I141" s="143"/>
      <c r="J141" s="143"/>
      <c r="K141" s="143"/>
    </row>
    <row r="142" spans="1:12" ht="12.75" customHeight="1" x14ac:dyDescent="0.25">
      <c r="A142" s="143"/>
      <c r="B142" s="143"/>
      <c r="C142" s="143"/>
      <c r="D142" s="143"/>
      <c r="E142" s="143"/>
      <c r="F142" s="143"/>
      <c r="G142" s="143"/>
      <c r="H142" s="143"/>
      <c r="I142" s="143"/>
      <c r="J142" s="143"/>
      <c r="K142" s="143"/>
    </row>
    <row r="143" spans="1:12" ht="12.75" customHeight="1" x14ac:dyDescent="0.25">
      <c r="A143" s="143"/>
      <c r="B143" s="143"/>
      <c r="C143" s="143"/>
      <c r="D143" s="143"/>
      <c r="E143" s="143"/>
      <c r="F143" s="143"/>
      <c r="G143" s="143"/>
      <c r="H143" s="143"/>
      <c r="I143" s="143"/>
      <c r="J143" s="143"/>
      <c r="K143" s="143"/>
    </row>
    <row r="144" spans="1:12" ht="12.75" customHeight="1" x14ac:dyDescent="0.25">
      <c r="A144" s="143"/>
      <c r="B144" s="143"/>
      <c r="C144" s="143"/>
      <c r="D144" s="143"/>
      <c r="E144" s="143"/>
      <c r="F144" s="143"/>
      <c r="G144" s="143"/>
      <c r="H144" s="143"/>
      <c r="I144" s="143"/>
      <c r="J144" s="143"/>
      <c r="K144" s="143"/>
    </row>
    <row r="145" spans="1:12" ht="12.75" customHeight="1" x14ac:dyDescent="0.25">
      <c r="A145" s="143"/>
      <c r="B145" s="143"/>
      <c r="C145" s="143"/>
      <c r="D145" s="143"/>
      <c r="E145" s="143"/>
      <c r="F145" s="143"/>
      <c r="G145" s="143"/>
      <c r="H145" s="143"/>
      <c r="I145" s="143"/>
      <c r="J145" s="143"/>
      <c r="K145" s="143"/>
    </row>
    <row r="146" spans="1:12" ht="12.75" customHeight="1" x14ac:dyDescent="0.25">
      <c r="A146" s="143"/>
      <c r="B146" s="143"/>
      <c r="C146" s="143"/>
      <c r="D146" s="143"/>
      <c r="E146" s="143"/>
      <c r="F146" s="143"/>
      <c r="G146" s="143"/>
      <c r="H146" s="143"/>
      <c r="I146" s="143"/>
      <c r="J146" s="143"/>
      <c r="K146" s="143"/>
    </row>
    <row r="147" spans="1:12" ht="12.75" customHeight="1" x14ac:dyDescent="0.25">
      <c r="A147" s="143"/>
      <c r="B147" s="143"/>
      <c r="C147" s="143"/>
      <c r="D147" s="143"/>
      <c r="E147" s="143"/>
      <c r="F147" s="143"/>
      <c r="G147" s="143"/>
      <c r="H147" s="143"/>
      <c r="I147" s="143"/>
      <c r="J147" s="143"/>
      <c r="K147" s="143"/>
    </row>
    <row r="148" spans="1:12" ht="12.75" customHeight="1" x14ac:dyDescent="0.25">
      <c r="A148" s="143"/>
      <c r="B148" s="143"/>
      <c r="C148" s="143"/>
      <c r="D148" s="143"/>
      <c r="E148" s="143"/>
      <c r="F148" s="143"/>
      <c r="G148" s="143"/>
      <c r="H148" s="143"/>
      <c r="I148" s="143"/>
      <c r="J148" s="143"/>
      <c r="K148" s="143"/>
    </row>
    <row r="149" spans="1:12" ht="12.75" customHeight="1" x14ac:dyDescent="0.25">
      <c r="A149" s="143"/>
      <c r="B149" s="143"/>
      <c r="C149" s="143"/>
      <c r="D149" s="143"/>
      <c r="E149" s="143"/>
      <c r="F149" s="143"/>
      <c r="G149" s="143"/>
      <c r="H149" s="143"/>
      <c r="I149" s="143"/>
      <c r="J149" s="143"/>
      <c r="K149" s="143"/>
    </row>
    <row r="150" spans="1:12" ht="12.75" customHeight="1" x14ac:dyDescent="0.25">
      <c r="A150" s="143"/>
      <c r="B150" s="143"/>
      <c r="C150" s="143"/>
      <c r="D150" s="143"/>
      <c r="E150" s="143"/>
      <c r="F150" s="143"/>
      <c r="G150" s="143"/>
      <c r="H150" s="143"/>
      <c r="I150" s="143"/>
      <c r="J150" s="143"/>
      <c r="K150" s="143"/>
    </row>
    <row r="151" spans="1:12" ht="12.75" customHeight="1" x14ac:dyDescent="0.25">
      <c r="A151" s="143"/>
      <c r="B151" s="143"/>
      <c r="C151" s="143"/>
      <c r="D151" s="143"/>
      <c r="E151" s="143"/>
      <c r="F151" s="143"/>
      <c r="G151" s="143"/>
      <c r="H151" s="143"/>
      <c r="I151" s="143"/>
      <c r="J151" s="143"/>
      <c r="K151" s="143"/>
    </row>
    <row r="152" spans="1:12" ht="12.75" customHeight="1" x14ac:dyDescent="0.25">
      <c r="A152" s="143"/>
      <c r="B152" s="143"/>
      <c r="C152" s="143"/>
      <c r="D152" s="143"/>
      <c r="E152" s="143"/>
      <c r="F152" s="143"/>
      <c r="G152" s="143"/>
      <c r="H152" s="143"/>
      <c r="I152" s="143"/>
      <c r="J152" s="143"/>
      <c r="K152" s="143"/>
    </row>
    <row r="153" spans="1:12" ht="12.75" customHeight="1" x14ac:dyDescent="0.25">
      <c r="A153" s="143"/>
      <c r="B153" s="143"/>
      <c r="C153" s="143"/>
      <c r="D153" s="143"/>
      <c r="E153" s="143"/>
      <c r="F153" s="143"/>
      <c r="G153" s="143"/>
      <c r="H153" s="143"/>
      <c r="I153" s="143"/>
      <c r="J153" s="143"/>
      <c r="K153" s="143"/>
      <c r="L153" s="187"/>
    </row>
    <row r="154" spans="1:12" ht="12.75" customHeight="1" x14ac:dyDescent="0.25">
      <c r="A154" s="143"/>
      <c r="B154" s="143"/>
      <c r="C154" s="143"/>
      <c r="D154" s="143"/>
      <c r="E154" s="143"/>
      <c r="F154" s="143"/>
      <c r="G154" s="143"/>
      <c r="H154" s="143"/>
      <c r="I154" s="143"/>
      <c r="J154" s="143"/>
      <c r="K154" s="143"/>
      <c r="L154" s="187"/>
    </row>
    <row r="155" spans="1:12" ht="12.75" customHeight="1" x14ac:dyDescent="0.25">
      <c r="A155" s="143"/>
      <c r="B155" s="143"/>
      <c r="C155" s="143"/>
      <c r="D155" s="143"/>
      <c r="E155" s="143"/>
      <c r="F155" s="143"/>
      <c r="G155" s="143"/>
      <c r="H155" s="143"/>
      <c r="I155" s="143"/>
      <c r="J155" s="143"/>
      <c r="K155" s="143"/>
    </row>
    <row r="156" spans="1:12" ht="12.75" customHeight="1" x14ac:dyDescent="0.25">
      <c r="A156" s="143"/>
      <c r="B156" s="143"/>
      <c r="C156" s="143"/>
      <c r="D156" s="143"/>
      <c r="E156" s="143"/>
      <c r="F156" s="143"/>
      <c r="G156" s="143"/>
      <c r="H156" s="143"/>
      <c r="I156" s="143"/>
      <c r="J156" s="143"/>
      <c r="K156" s="143"/>
    </row>
    <row r="157" spans="1:12" ht="12.75" customHeight="1" x14ac:dyDescent="0.25">
      <c r="A157" s="143"/>
      <c r="B157" s="143"/>
      <c r="C157" s="143"/>
      <c r="D157" s="143"/>
      <c r="E157" s="143"/>
      <c r="F157" s="143"/>
      <c r="G157" s="143"/>
      <c r="H157" s="143"/>
      <c r="I157" s="143"/>
      <c r="J157" s="143"/>
      <c r="K157" s="143"/>
    </row>
    <row r="158" spans="1:12" ht="12.75" customHeight="1" x14ac:dyDescent="0.25">
      <c r="A158" s="143"/>
    </row>
    <row r="159" spans="1:12" ht="12.75" customHeight="1" x14ac:dyDescent="0.25">
      <c r="A159" s="143"/>
    </row>
    <row r="160" spans="1:12" ht="12.75" customHeight="1" x14ac:dyDescent="0.25">
      <c r="A160" s="143"/>
    </row>
    <row r="161" spans="1:1" ht="12.75" customHeight="1" x14ac:dyDescent="0.25">
      <c r="A161" s="143"/>
    </row>
    <row r="162" spans="1:1" ht="12.75" customHeight="1" x14ac:dyDescent="0.25">
      <c r="A162" s="143"/>
    </row>
    <row r="163" spans="1:1" ht="12.75" customHeight="1" x14ac:dyDescent="0.25">
      <c r="A163" s="149"/>
    </row>
    <row r="164" spans="1:1" ht="12.75" customHeight="1" x14ac:dyDescent="0.25">
      <c r="A164" s="149"/>
    </row>
    <row r="165" spans="1:1" ht="12.75" customHeight="1" x14ac:dyDescent="0.25">
      <c r="A165" s="154"/>
    </row>
    <row r="166" spans="1:1" ht="12.75" customHeight="1" x14ac:dyDescent="0.25">
      <c r="A166" s="143"/>
    </row>
    <row r="167" spans="1:1" ht="12.75" customHeight="1" x14ac:dyDescent="0.25">
      <c r="A167" s="143"/>
    </row>
    <row r="168" spans="1:1" ht="12.75" customHeight="1" x14ac:dyDescent="0.25">
      <c r="A168" s="143"/>
    </row>
    <row r="169" spans="1:1" ht="12.75" customHeight="1" x14ac:dyDescent="0.25">
      <c r="A169" s="143"/>
    </row>
    <row r="170" spans="1:1" ht="12.75" customHeight="1" x14ac:dyDescent="0.25">
      <c r="A170" s="154"/>
    </row>
    <row r="171" spans="1:1" ht="12.75" customHeight="1" x14ac:dyDescent="0.25">
      <c r="A171" s="143"/>
    </row>
    <row r="172" spans="1:1" ht="12.75" customHeight="1" x14ac:dyDescent="0.25">
      <c r="A172" s="143"/>
    </row>
    <row r="173" spans="1:1" ht="12.75" customHeight="1" x14ac:dyDescent="0.25">
      <c r="A173" s="143"/>
    </row>
    <row r="174" spans="1:1" ht="12.75" customHeight="1" x14ac:dyDescent="0.25">
      <c r="A174" s="143"/>
    </row>
    <row r="175" spans="1:1" ht="12.75" customHeight="1" x14ac:dyDescent="0.25">
      <c r="A175" s="143"/>
    </row>
    <row r="176" spans="1:1" ht="12.75" customHeight="1" x14ac:dyDescent="0.25">
      <c r="A176" s="143"/>
    </row>
    <row r="177" spans="1:1" ht="12.75" customHeight="1" x14ac:dyDescent="0.25">
      <c r="A177" s="154"/>
    </row>
    <row r="178" spans="1:1" ht="12.75" customHeight="1" x14ac:dyDescent="0.25">
      <c r="A178" s="143"/>
    </row>
    <row r="179" spans="1:1" ht="12.75" customHeight="1" x14ac:dyDescent="0.25">
      <c r="A179" s="143"/>
    </row>
    <row r="180" spans="1:1" ht="12.75" customHeight="1" x14ac:dyDescent="0.25">
      <c r="A180" s="143"/>
    </row>
    <row r="181" spans="1:1" ht="12.75" customHeight="1" x14ac:dyDescent="0.25">
      <c r="A181" s="143"/>
    </row>
    <row r="182" spans="1:1" ht="12.75" customHeight="1" x14ac:dyDescent="0.25">
      <c r="A182" s="143"/>
    </row>
    <row r="183" spans="1:1" ht="12.75" customHeight="1" x14ac:dyDescent="0.25">
      <c r="A183" s="143"/>
    </row>
    <row r="184" spans="1:1" ht="12.75" customHeight="1" x14ac:dyDescent="0.25">
      <c r="A184" s="143"/>
    </row>
    <row r="185" spans="1:1" ht="12.75" customHeight="1" x14ac:dyDescent="0.25">
      <c r="A185" s="143"/>
    </row>
    <row r="186" spans="1:1" ht="12.75" customHeight="1" x14ac:dyDescent="0.25">
      <c r="A186" s="143"/>
    </row>
    <row r="187" spans="1:1" ht="12.75" customHeight="1" x14ac:dyDescent="0.25">
      <c r="A187" s="143"/>
    </row>
    <row r="188" spans="1:1" ht="12.75" customHeight="1" x14ac:dyDescent="0.25">
      <c r="A188" s="143"/>
    </row>
    <row r="189" spans="1:1" ht="12.75" customHeight="1" x14ac:dyDescent="0.25">
      <c r="A189" s="154"/>
    </row>
    <row r="190" spans="1:1" ht="12.75" customHeight="1" x14ac:dyDescent="0.25">
      <c r="A190" s="154"/>
    </row>
    <row r="191" spans="1:1" ht="12.75" customHeight="1" x14ac:dyDescent="0.25">
      <c r="A191" s="154"/>
    </row>
    <row r="192" spans="1:1" ht="12.75" customHeight="1" x14ac:dyDescent="0.25">
      <c r="A192" s="143"/>
    </row>
    <row r="193" spans="1:1" ht="12.75" customHeight="1" x14ac:dyDescent="0.25">
      <c r="A193" s="143"/>
    </row>
    <row r="194" spans="1:1" ht="12.75" customHeight="1" x14ac:dyDescent="0.25">
      <c r="A194" s="143"/>
    </row>
    <row r="195" spans="1:1" ht="12.75" customHeight="1" x14ac:dyDescent="0.25">
      <c r="A195" s="143"/>
    </row>
    <row r="196" spans="1:1" ht="12.75" customHeight="1" x14ac:dyDescent="0.25">
      <c r="A196" s="154"/>
    </row>
    <row r="197" spans="1:1" ht="12.75" customHeight="1" x14ac:dyDescent="0.25">
      <c r="A197" s="143"/>
    </row>
    <row r="198" spans="1:1" ht="12.75" customHeight="1" x14ac:dyDescent="0.25">
      <c r="A198" s="143"/>
    </row>
    <row r="199" spans="1:1" ht="12.75" customHeight="1" x14ac:dyDescent="0.25">
      <c r="A199" s="143"/>
    </row>
    <row r="200" spans="1:1" ht="12.75" customHeight="1" x14ac:dyDescent="0.25">
      <c r="A200" s="143"/>
    </row>
    <row r="201" spans="1:1" ht="12.75" customHeight="1" x14ac:dyDescent="0.25">
      <c r="A201" s="154"/>
    </row>
    <row r="202" spans="1:1" ht="12.75" customHeight="1" x14ac:dyDescent="0.25">
      <c r="A202" s="143"/>
    </row>
    <row r="203" spans="1:1" ht="12.75" customHeight="1" x14ac:dyDescent="0.25">
      <c r="A203" s="143"/>
    </row>
    <row r="204" spans="1:1" ht="12.75" customHeight="1" x14ac:dyDescent="0.25">
      <c r="A204" s="143"/>
    </row>
    <row r="205" spans="1:1" ht="12.75" customHeight="1" x14ac:dyDescent="0.25">
      <c r="A205" s="143"/>
    </row>
    <row r="206" spans="1:1" ht="12.75" customHeight="1" x14ac:dyDescent="0.25">
      <c r="A206" s="143"/>
    </row>
  </sheetData>
  <sheetProtection insertRows="0" selectLockedCells="1"/>
  <mergeCells count="14">
    <mergeCell ref="G18:I18"/>
    <mergeCell ref="B3:K3"/>
    <mergeCell ref="J5:J7"/>
    <mergeCell ref="K5:K7"/>
    <mergeCell ref="B16:C16"/>
    <mergeCell ref="B1:K1"/>
    <mergeCell ref="B5:B7"/>
    <mergeCell ref="C5:C7"/>
    <mergeCell ref="D5:D7"/>
    <mergeCell ref="E5:E7"/>
    <mergeCell ref="F5:F7"/>
    <mergeCell ref="G5:G7"/>
    <mergeCell ref="H5:H7"/>
    <mergeCell ref="I5:I7"/>
  </mergeCells>
  <dataValidations disablePrompts="1" count="1">
    <dataValidation allowBlank="1" showInputMessage="1" showErrorMessage="1" sqref="C12:C15"/>
  </dataValidations>
  <hyperlinks>
    <hyperlink ref="G18" r:id="rId1"/>
  </hyperlinks>
  <pageMargins left="0.25" right="0.25" top="0.75" bottom="0.75" header="0.3" footer="0.3"/>
  <pageSetup scale="84" firstPageNumber="5" orientation="landscape" r:id="rId2"/>
  <headerFooter>
    <oddFooter>&amp;L&amp;A, &amp;P&amp;R2015 WSHFC 9% Addendum</oddFooter>
  </headerFooter>
  <rowBreaks count="1" manualBreakCount="1">
    <brk id="18" max="16383" man="1"/>
  </rowBreaks>
  <colBreaks count="1" manualBreakCount="1">
    <brk id="12"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139"/>
  <sheetViews>
    <sheetView zoomScaleNormal="100" workbookViewId="0">
      <selection activeCell="A112" sqref="A112:XFD112"/>
    </sheetView>
  </sheetViews>
  <sheetFormatPr defaultColWidth="9.140625" defaultRowHeight="15" x14ac:dyDescent="0.25"/>
  <cols>
    <col min="1" max="1" width="1.7109375" style="264" customWidth="1"/>
    <col min="2" max="5" width="9.140625" style="264"/>
    <col min="6" max="6" width="9.140625" style="264" customWidth="1"/>
    <col min="7" max="7" width="9.85546875" style="264" customWidth="1"/>
    <col min="8" max="14" width="11" style="264" bestFit="1" customWidth="1"/>
    <col min="15" max="15" width="3.7109375" style="264" customWidth="1"/>
    <col min="16" max="16384" width="9.140625" style="264"/>
  </cols>
  <sheetData>
    <row r="1" spans="1:15" x14ac:dyDescent="0.25">
      <c r="A1" s="263"/>
      <c r="B1" s="263"/>
      <c r="C1" s="263"/>
      <c r="D1" s="263"/>
      <c r="E1" s="263"/>
      <c r="F1" s="263"/>
      <c r="G1" s="263"/>
      <c r="H1" s="263"/>
      <c r="I1" s="263"/>
      <c r="J1" s="263"/>
      <c r="K1" s="263"/>
      <c r="L1" s="263"/>
      <c r="M1" s="263"/>
      <c r="N1" s="263"/>
      <c r="O1" s="263"/>
    </row>
    <row r="2" spans="1:15" x14ac:dyDescent="0.25">
      <c r="A2" s="263"/>
      <c r="B2" s="263"/>
      <c r="C2" s="263"/>
      <c r="D2" s="263"/>
      <c r="E2" s="263"/>
      <c r="F2" s="263"/>
      <c r="G2" s="263"/>
      <c r="H2" s="263"/>
      <c r="I2" s="263"/>
      <c r="J2" s="263"/>
      <c r="K2" s="263"/>
      <c r="L2" s="263"/>
      <c r="M2" s="263"/>
      <c r="N2" s="263"/>
      <c r="O2" s="263"/>
    </row>
    <row r="3" spans="1:15" x14ac:dyDescent="0.25">
      <c r="A3" s="263"/>
      <c r="B3" s="263"/>
      <c r="C3" s="263"/>
      <c r="D3" s="263"/>
      <c r="E3" s="263"/>
      <c r="F3" s="263"/>
      <c r="G3" s="263"/>
      <c r="H3" s="263"/>
      <c r="I3" s="263"/>
      <c r="J3" s="263"/>
      <c r="K3" s="263"/>
      <c r="L3" s="263"/>
      <c r="M3" s="263"/>
      <c r="N3" s="263"/>
      <c r="O3" s="263"/>
    </row>
    <row r="4" spans="1:15" x14ac:dyDescent="0.25">
      <c r="A4" s="263"/>
      <c r="B4" s="263"/>
      <c r="C4" s="263"/>
      <c r="D4" s="263"/>
      <c r="E4" s="263"/>
      <c r="F4" s="263"/>
      <c r="G4" s="263"/>
      <c r="H4" s="263"/>
      <c r="I4" s="263"/>
      <c r="J4" s="263"/>
      <c r="K4" s="263"/>
      <c r="L4" s="263"/>
      <c r="M4" s="263"/>
      <c r="N4" s="263"/>
      <c r="O4" s="263"/>
    </row>
    <row r="5" spans="1:15" x14ac:dyDescent="0.25">
      <c r="A5" s="263"/>
      <c r="B5" s="263"/>
      <c r="C5" s="263"/>
      <c r="D5" s="263"/>
      <c r="E5" s="263"/>
      <c r="F5" s="263"/>
      <c r="G5" s="263"/>
      <c r="H5" s="263"/>
      <c r="I5" s="263"/>
      <c r="J5" s="263"/>
      <c r="K5" s="263"/>
      <c r="L5" s="263"/>
      <c r="M5" s="263"/>
      <c r="N5" s="263"/>
      <c r="O5" s="263"/>
    </row>
    <row r="6" spans="1:15" x14ac:dyDescent="0.25">
      <c r="A6" s="263"/>
      <c r="B6" s="263"/>
      <c r="C6" s="263"/>
      <c r="D6" s="263"/>
      <c r="E6" s="263"/>
      <c r="F6" s="263"/>
      <c r="G6" s="263"/>
      <c r="H6" s="263"/>
      <c r="I6" s="263"/>
      <c r="J6" s="263"/>
      <c r="K6" s="263"/>
      <c r="L6" s="263"/>
      <c r="M6" s="263"/>
      <c r="N6" s="263"/>
      <c r="O6" s="263"/>
    </row>
    <row r="7" spans="1:15" x14ac:dyDescent="0.25">
      <c r="A7" s="263"/>
      <c r="B7" s="263"/>
      <c r="C7" s="263"/>
      <c r="D7" s="263"/>
      <c r="E7" s="263"/>
      <c r="F7" s="263"/>
      <c r="G7" s="263"/>
      <c r="H7" s="263"/>
      <c r="I7" s="263"/>
      <c r="J7" s="263"/>
      <c r="K7" s="263"/>
      <c r="L7" s="263"/>
      <c r="M7" s="263"/>
      <c r="N7" s="263"/>
      <c r="O7" s="263"/>
    </row>
    <row r="8" spans="1:15" x14ac:dyDescent="0.25">
      <c r="A8" s="263"/>
      <c r="B8" s="263"/>
      <c r="C8" s="263"/>
      <c r="D8" s="263"/>
      <c r="E8" s="263"/>
      <c r="F8" s="263"/>
      <c r="G8" s="263"/>
      <c r="H8" s="263"/>
      <c r="I8" s="263"/>
      <c r="J8" s="263"/>
      <c r="K8" s="263"/>
      <c r="L8" s="263"/>
      <c r="M8" s="263"/>
      <c r="N8" s="263"/>
      <c r="O8" s="263"/>
    </row>
    <row r="9" spans="1:15" ht="7.9" customHeight="1" x14ac:dyDescent="0.25">
      <c r="A9" s="265"/>
      <c r="B9" s="678"/>
      <c r="C9" s="678"/>
      <c r="D9" s="678"/>
      <c r="E9" s="678"/>
      <c r="F9" s="678"/>
      <c r="G9" s="678"/>
      <c r="H9" s="678"/>
      <c r="I9" s="678"/>
      <c r="J9" s="678"/>
      <c r="K9" s="678"/>
      <c r="L9" s="678"/>
      <c r="M9" s="678"/>
      <c r="N9" s="678"/>
      <c r="O9" s="265"/>
    </row>
    <row r="10" spans="1:15" ht="7.9" customHeight="1" x14ac:dyDescent="0.25">
      <c r="A10" s="265"/>
      <c r="B10" s="265"/>
      <c r="C10" s="266"/>
      <c r="D10" s="265"/>
      <c r="E10" s="265"/>
      <c r="F10" s="265"/>
      <c r="G10" s="265"/>
      <c r="H10" s="266"/>
      <c r="I10" s="266"/>
      <c r="J10" s="266"/>
      <c r="K10" s="266"/>
      <c r="L10" s="266"/>
      <c r="M10" s="267"/>
      <c r="N10" s="266"/>
      <c r="O10" s="266"/>
    </row>
    <row r="11" spans="1:15" ht="15.75" thickBot="1" x14ac:dyDescent="0.3">
      <c r="A11" s="265"/>
      <c r="B11" s="458" t="s">
        <v>125</v>
      </c>
      <c r="C11" s="459"/>
      <c r="D11" s="460"/>
      <c r="E11" s="460"/>
      <c r="F11" s="460"/>
      <c r="G11" s="460"/>
      <c r="H11" s="459"/>
      <c r="I11" s="459"/>
      <c r="J11" s="459"/>
      <c r="K11" s="459"/>
      <c r="L11" s="459"/>
      <c r="M11" s="461"/>
      <c r="N11" s="459"/>
      <c r="O11" s="266"/>
    </row>
    <row r="12" spans="1:15" ht="15.75" thickBot="1" x14ac:dyDescent="0.3">
      <c r="A12" s="272"/>
      <c r="B12" s="354"/>
      <c r="C12" s="265"/>
      <c r="D12" s="272"/>
      <c r="E12" s="272"/>
      <c r="F12" s="272"/>
      <c r="G12" s="354"/>
      <c r="H12" s="268" t="s">
        <v>126</v>
      </c>
      <c r="I12" s="269" t="s">
        <v>127</v>
      </c>
      <c r="J12" s="269" t="s">
        <v>128</v>
      </c>
      <c r="K12" s="269" t="s">
        <v>129</v>
      </c>
      <c r="L12" s="269" t="s">
        <v>130</v>
      </c>
      <c r="M12" s="269" t="s">
        <v>131</v>
      </c>
      <c r="N12" s="270" t="s">
        <v>132</v>
      </c>
      <c r="O12" s="272"/>
    </row>
    <row r="13" spans="1:15" x14ac:dyDescent="0.25">
      <c r="A13" s="272"/>
      <c r="B13" s="271" t="s">
        <v>133</v>
      </c>
      <c r="C13" s="272"/>
      <c r="D13" s="272"/>
      <c r="E13" s="272"/>
      <c r="F13" s="273" t="s">
        <v>551</v>
      </c>
      <c r="G13" s="272"/>
      <c r="H13" s="274"/>
      <c r="I13" s="275"/>
      <c r="J13" s="275"/>
      <c r="K13" s="275"/>
      <c r="L13" s="275"/>
      <c r="M13" s="275"/>
      <c r="N13" s="276"/>
      <c r="O13" s="272"/>
    </row>
    <row r="14" spans="1:15" x14ac:dyDescent="0.25">
      <c r="A14" s="272"/>
      <c r="B14" s="277" t="s">
        <v>170</v>
      </c>
      <c r="C14" s="272"/>
      <c r="D14" s="272"/>
      <c r="E14" s="278"/>
      <c r="F14" s="279">
        <v>2.5000000000000001E-2</v>
      </c>
      <c r="G14" s="272"/>
      <c r="H14" s="371">
        <f>'LIHTC Rents'!K16</f>
        <v>0</v>
      </c>
      <c r="I14" s="364">
        <f t="shared" ref="I14:N14" si="0">H14*(1+$F$14)</f>
        <v>0</v>
      </c>
      <c r="J14" s="364">
        <f t="shared" si="0"/>
        <v>0</v>
      </c>
      <c r="K14" s="364">
        <f t="shared" si="0"/>
        <v>0</v>
      </c>
      <c r="L14" s="364">
        <f t="shared" si="0"/>
        <v>0</v>
      </c>
      <c r="M14" s="364">
        <f t="shared" si="0"/>
        <v>0</v>
      </c>
      <c r="N14" s="365">
        <f t="shared" si="0"/>
        <v>0</v>
      </c>
      <c r="O14" s="272"/>
    </row>
    <row r="15" spans="1:15" ht="15" customHeight="1" x14ac:dyDescent="0.25">
      <c r="A15" s="272"/>
      <c r="B15" s="277" t="s">
        <v>533</v>
      </c>
      <c r="C15" s="679" t="s">
        <v>592</v>
      </c>
      <c r="D15" s="679"/>
      <c r="E15" s="679"/>
      <c r="F15" s="280"/>
      <c r="G15" s="272"/>
      <c r="H15" s="375">
        <v>0</v>
      </c>
      <c r="I15" s="367">
        <v>0</v>
      </c>
      <c r="J15" s="367">
        <v>0</v>
      </c>
      <c r="K15" s="367">
        <v>0</v>
      </c>
      <c r="L15" s="367">
        <v>0</v>
      </c>
      <c r="M15" s="367">
        <v>0</v>
      </c>
      <c r="N15" s="368">
        <v>0</v>
      </c>
      <c r="O15" s="272"/>
    </row>
    <row r="16" spans="1:15" x14ac:dyDescent="0.25">
      <c r="A16" s="272"/>
      <c r="B16" s="281" t="s">
        <v>533</v>
      </c>
      <c r="C16" s="680" t="s">
        <v>593</v>
      </c>
      <c r="D16" s="680"/>
      <c r="E16" s="680"/>
      <c r="F16" s="282"/>
      <c r="G16" s="374"/>
      <c r="H16" s="369">
        <v>0</v>
      </c>
      <c r="I16" s="370">
        <v>0</v>
      </c>
      <c r="J16" s="367">
        <v>0</v>
      </c>
      <c r="K16" s="367">
        <v>0</v>
      </c>
      <c r="L16" s="367">
        <v>0</v>
      </c>
      <c r="M16" s="367">
        <v>0</v>
      </c>
      <c r="N16" s="368">
        <v>0</v>
      </c>
      <c r="O16" s="272"/>
    </row>
    <row r="17" spans="1:15" x14ac:dyDescent="0.25">
      <c r="A17" s="272"/>
      <c r="B17" s="283" t="s">
        <v>134</v>
      </c>
      <c r="C17" s="354"/>
      <c r="D17" s="272"/>
      <c r="E17" s="272"/>
      <c r="F17" s="272"/>
      <c r="G17" s="284" t="s">
        <v>0</v>
      </c>
      <c r="H17" s="371">
        <f>SUM(H14:H16)</f>
        <v>0</v>
      </c>
      <c r="I17" s="364">
        <f t="shared" ref="I17:N17" si="1">SUM(I14:I16)</f>
        <v>0</v>
      </c>
      <c r="J17" s="372">
        <f t="shared" si="1"/>
        <v>0</v>
      </c>
      <c r="K17" s="372">
        <f t="shared" si="1"/>
        <v>0</v>
      </c>
      <c r="L17" s="372">
        <f t="shared" si="1"/>
        <v>0</v>
      </c>
      <c r="M17" s="372">
        <f t="shared" si="1"/>
        <v>0</v>
      </c>
      <c r="N17" s="373">
        <f t="shared" si="1"/>
        <v>0</v>
      </c>
      <c r="O17" s="272"/>
    </row>
    <row r="18" spans="1:15" x14ac:dyDescent="0.25">
      <c r="A18" s="272"/>
      <c r="B18" s="271"/>
      <c r="C18" s="272"/>
      <c r="D18" s="272"/>
      <c r="E18" s="272"/>
      <c r="F18" s="273" t="s">
        <v>551</v>
      </c>
      <c r="G18" s="357"/>
      <c r="H18" s="689"/>
      <c r="I18" s="690"/>
      <c r="J18" s="690"/>
      <c r="K18" s="690"/>
      <c r="L18" s="690"/>
      <c r="M18" s="690"/>
      <c r="N18" s="691"/>
      <c r="O18" s="272"/>
    </row>
    <row r="19" spans="1:15" ht="15.75" thickBot="1" x14ac:dyDescent="0.3">
      <c r="A19" s="272"/>
      <c r="B19" s="286" t="s">
        <v>534</v>
      </c>
      <c r="C19" s="287"/>
      <c r="D19" s="287"/>
      <c r="E19" s="287"/>
      <c r="F19" s="288">
        <v>7.0000000000000007E-2</v>
      </c>
      <c r="G19" s="287"/>
      <c r="H19" s="376">
        <f>H17*-($F$19)</f>
        <v>0</v>
      </c>
      <c r="I19" s="377">
        <f t="shared" ref="I19:N19" si="2">I17*-($F$19)</f>
        <v>0</v>
      </c>
      <c r="J19" s="377">
        <f t="shared" si="2"/>
        <v>0</v>
      </c>
      <c r="K19" s="377">
        <f t="shared" si="2"/>
        <v>0</v>
      </c>
      <c r="L19" s="377">
        <f t="shared" si="2"/>
        <v>0</v>
      </c>
      <c r="M19" s="377">
        <f t="shared" si="2"/>
        <v>0</v>
      </c>
      <c r="N19" s="378">
        <f t="shared" si="2"/>
        <v>0</v>
      </c>
      <c r="O19" s="272"/>
    </row>
    <row r="20" spans="1:15" ht="16.5" thickTop="1" thickBot="1" x14ac:dyDescent="0.3">
      <c r="A20" s="272"/>
      <c r="B20" s="289" t="s">
        <v>135</v>
      </c>
      <c r="C20" s="272"/>
      <c r="D20" s="272"/>
      <c r="E20" s="272"/>
      <c r="F20" s="272"/>
      <c r="G20" s="284" t="s">
        <v>0</v>
      </c>
      <c r="H20" s="379">
        <f t="shared" ref="H20:N20" si="3">SUM(H17+H19)</f>
        <v>0</v>
      </c>
      <c r="I20" s="380">
        <f t="shared" si="3"/>
        <v>0</v>
      </c>
      <c r="J20" s="380">
        <f t="shared" si="3"/>
        <v>0</v>
      </c>
      <c r="K20" s="380">
        <f t="shared" si="3"/>
        <v>0</v>
      </c>
      <c r="L20" s="380">
        <f t="shared" si="3"/>
        <v>0</v>
      </c>
      <c r="M20" s="380">
        <f t="shared" si="3"/>
        <v>0</v>
      </c>
      <c r="N20" s="381">
        <f t="shared" si="3"/>
        <v>0</v>
      </c>
      <c r="O20" s="272"/>
    </row>
    <row r="21" spans="1:15" ht="7.9" customHeight="1" x14ac:dyDescent="0.25">
      <c r="A21" s="272"/>
      <c r="B21" s="290"/>
      <c r="C21" s="290"/>
      <c r="D21" s="272"/>
      <c r="E21" s="272"/>
      <c r="F21" s="272"/>
      <c r="G21" s="272"/>
      <c r="H21" s="290"/>
      <c r="I21" s="290"/>
      <c r="J21" s="290"/>
      <c r="K21" s="290"/>
      <c r="L21" s="290"/>
      <c r="M21" s="290"/>
      <c r="N21" s="290"/>
      <c r="O21" s="272"/>
    </row>
    <row r="22" spans="1:15" ht="15.75" thickBot="1" x14ac:dyDescent="0.3">
      <c r="A22" s="265"/>
      <c r="B22" s="458" t="s">
        <v>136</v>
      </c>
      <c r="C22" s="459"/>
      <c r="D22" s="459"/>
      <c r="E22" s="459"/>
      <c r="F22" s="459"/>
      <c r="G22" s="459"/>
      <c r="H22" s="459"/>
      <c r="I22" s="459"/>
      <c r="J22" s="459"/>
      <c r="K22" s="461"/>
      <c r="L22" s="459"/>
      <c r="M22" s="459"/>
      <c r="N22" s="459"/>
      <c r="O22" s="266"/>
    </row>
    <row r="23" spans="1:15" ht="24.75" thickBot="1" x14ac:dyDescent="0.3">
      <c r="A23" s="265"/>
      <c r="B23" s="271" t="s">
        <v>563</v>
      </c>
      <c r="C23" s="265"/>
      <c r="D23" s="283"/>
      <c r="E23" s="291" t="s">
        <v>551</v>
      </c>
      <c r="F23" s="265"/>
      <c r="G23" s="292" t="s">
        <v>552</v>
      </c>
      <c r="H23" s="268" t="s">
        <v>126</v>
      </c>
      <c r="I23" s="269" t="s">
        <v>127</v>
      </c>
      <c r="J23" s="269" t="s">
        <v>128</v>
      </c>
      <c r="K23" s="269" t="s">
        <v>129</v>
      </c>
      <c r="L23" s="269" t="s">
        <v>130</v>
      </c>
      <c r="M23" s="269" t="s">
        <v>131</v>
      </c>
      <c r="N23" s="270" t="s">
        <v>132</v>
      </c>
      <c r="O23" s="265"/>
    </row>
    <row r="24" spans="1:15" x14ac:dyDescent="0.25">
      <c r="A24" s="265"/>
      <c r="B24" s="293" t="s">
        <v>144</v>
      </c>
      <c r="C24" s="293"/>
      <c r="D24" s="293"/>
      <c r="E24" s="279">
        <v>3.5000000000000003E-2</v>
      </c>
      <c r="F24" s="325"/>
      <c r="G24" s="382" t="e">
        <f>H24/'LIHTC Rents'!$D$16</f>
        <v>#DIV/0!</v>
      </c>
      <c r="H24" s="412">
        <v>0</v>
      </c>
      <c r="I24" s="383">
        <f t="shared" ref="I24:N33" si="4">H24*(1+$E$24)</f>
        <v>0</v>
      </c>
      <c r="J24" s="383">
        <f t="shared" si="4"/>
        <v>0</v>
      </c>
      <c r="K24" s="383">
        <f t="shared" si="4"/>
        <v>0</v>
      </c>
      <c r="L24" s="383">
        <f t="shared" si="4"/>
        <v>0</v>
      </c>
      <c r="M24" s="383">
        <f t="shared" si="4"/>
        <v>0</v>
      </c>
      <c r="N24" s="384">
        <f t="shared" si="4"/>
        <v>0</v>
      </c>
      <c r="O24" s="265"/>
    </row>
    <row r="25" spans="1:15" x14ac:dyDescent="0.25">
      <c r="A25" s="265"/>
      <c r="B25" s="294" t="s">
        <v>143</v>
      </c>
      <c r="C25" s="294"/>
      <c r="D25" s="294"/>
      <c r="E25" s="294"/>
      <c r="F25" s="294"/>
      <c r="G25" s="382" t="e">
        <f>H25/'LIHTC Rents'!$D$16</f>
        <v>#DIV/0!</v>
      </c>
      <c r="H25" s="412">
        <v>0</v>
      </c>
      <c r="I25" s="383">
        <f t="shared" si="4"/>
        <v>0</v>
      </c>
      <c r="J25" s="383">
        <f t="shared" si="4"/>
        <v>0</v>
      </c>
      <c r="K25" s="383">
        <f t="shared" si="4"/>
        <v>0</v>
      </c>
      <c r="L25" s="383">
        <f t="shared" si="4"/>
        <v>0</v>
      </c>
      <c r="M25" s="383">
        <f t="shared" si="4"/>
        <v>0</v>
      </c>
      <c r="N25" s="384">
        <f t="shared" si="4"/>
        <v>0</v>
      </c>
      <c r="O25" s="265"/>
    </row>
    <row r="26" spans="1:15" x14ac:dyDescent="0.25">
      <c r="A26" s="265"/>
      <c r="B26" s="294" t="s">
        <v>146</v>
      </c>
      <c r="C26" s="294"/>
      <c r="D26" s="294"/>
      <c r="E26" s="294"/>
      <c r="F26" s="294"/>
      <c r="G26" s="382" t="e">
        <f>H26/'LIHTC Rents'!$D$16</f>
        <v>#DIV/0!</v>
      </c>
      <c r="H26" s="412">
        <v>0</v>
      </c>
      <c r="I26" s="383">
        <f t="shared" si="4"/>
        <v>0</v>
      </c>
      <c r="J26" s="383">
        <f t="shared" si="4"/>
        <v>0</v>
      </c>
      <c r="K26" s="383">
        <f t="shared" si="4"/>
        <v>0</v>
      </c>
      <c r="L26" s="383">
        <f t="shared" si="4"/>
        <v>0</v>
      </c>
      <c r="M26" s="383">
        <f t="shared" si="4"/>
        <v>0</v>
      </c>
      <c r="N26" s="384">
        <f t="shared" si="4"/>
        <v>0</v>
      </c>
      <c r="O26" s="265"/>
    </row>
    <row r="27" spans="1:15" x14ac:dyDescent="0.25">
      <c r="A27" s="265"/>
      <c r="B27" s="294" t="s">
        <v>535</v>
      </c>
      <c r="C27" s="294"/>
      <c r="D27" s="294"/>
      <c r="E27" s="294"/>
      <c r="F27" s="294"/>
      <c r="G27" s="382" t="e">
        <f>H27/'LIHTC Rents'!$D$16</f>
        <v>#DIV/0!</v>
      </c>
      <c r="H27" s="412">
        <v>0</v>
      </c>
      <c r="I27" s="383">
        <f t="shared" si="4"/>
        <v>0</v>
      </c>
      <c r="J27" s="383">
        <f t="shared" si="4"/>
        <v>0</v>
      </c>
      <c r="K27" s="383">
        <f t="shared" si="4"/>
        <v>0</v>
      </c>
      <c r="L27" s="383">
        <f t="shared" si="4"/>
        <v>0</v>
      </c>
      <c r="M27" s="383">
        <f t="shared" si="4"/>
        <v>0</v>
      </c>
      <c r="N27" s="384">
        <f t="shared" si="4"/>
        <v>0</v>
      </c>
      <c r="O27" s="265"/>
    </row>
    <row r="28" spans="1:15" x14ac:dyDescent="0.25">
      <c r="A28" s="265"/>
      <c r="B28" s="294" t="s">
        <v>145</v>
      </c>
      <c r="C28" s="294"/>
      <c r="D28" s="294"/>
      <c r="E28" s="294"/>
      <c r="F28" s="294"/>
      <c r="G28" s="382" t="e">
        <f>H28/'LIHTC Rents'!$D$16</f>
        <v>#DIV/0!</v>
      </c>
      <c r="H28" s="412">
        <v>0</v>
      </c>
      <c r="I28" s="383">
        <f t="shared" si="4"/>
        <v>0</v>
      </c>
      <c r="J28" s="383">
        <f t="shared" si="4"/>
        <v>0</v>
      </c>
      <c r="K28" s="383">
        <f t="shared" si="4"/>
        <v>0</v>
      </c>
      <c r="L28" s="383">
        <f t="shared" si="4"/>
        <v>0</v>
      </c>
      <c r="M28" s="383">
        <f t="shared" si="4"/>
        <v>0</v>
      </c>
      <c r="N28" s="384">
        <f t="shared" si="4"/>
        <v>0</v>
      </c>
      <c r="O28" s="265"/>
    </row>
    <row r="29" spans="1:15" x14ac:dyDescent="0.25">
      <c r="A29" s="265"/>
      <c r="B29" s="294" t="s">
        <v>148</v>
      </c>
      <c r="C29" s="294"/>
      <c r="D29" s="294"/>
      <c r="E29" s="294"/>
      <c r="F29" s="294"/>
      <c r="G29" s="382" t="e">
        <f>H29/'LIHTC Rents'!$D$16</f>
        <v>#DIV/0!</v>
      </c>
      <c r="H29" s="412">
        <v>0</v>
      </c>
      <c r="I29" s="383">
        <f t="shared" si="4"/>
        <v>0</v>
      </c>
      <c r="J29" s="383">
        <f t="shared" si="4"/>
        <v>0</v>
      </c>
      <c r="K29" s="383">
        <f t="shared" si="4"/>
        <v>0</v>
      </c>
      <c r="L29" s="383">
        <f t="shared" si="4"/>
        <v>0</v>
      </c>
      <c r="M29" s="383">
        <f t="shared" si="4"/>
        <v>0</v>
      </c>
      <c r="N29" s="384">
        <f t="shared" si="4"/>
        <v>0</v>
      </c>
      <c r="O29" s="265"/>
    </row>
    <row r="30" spans="1:15" x14ac:dyDescent="0.25">
      <c r="A30" s="265"/>
      <c r="B30" s="294" t="s">
        <v>147</v>
      </c>
      <c r="C30" s="294"/>
      <c r="D30" s="294"/>
      <c r="E30" s="294"/>
      <c r="F30" s="294"/>
      <c r="G30" s="382" t="e">
        <f>H30/'LIHTC Rents'!$D$16</f>
        <v>#DIV/0!</v>
      </c>
      <c r="H30" s="412">
        <v>0</v>
      </c>
      <c r="I30" s="383">
        <f t="shared" si="4"/>
        <v>0</v>
      </c>
      <c r="J30" s="383">
        <f t="shared" si="4"/>
        <v>0</v>
      </c>
      <c r="K30" s="383">
        <f t="shared" si="4"/>
        <v>0</v>
      </c>
      <c r="L30" s="383">
        <f t="shared" si="4"/>
        <v>0</v>
      </c>
      <c r="M30" s="383">
        <f t="shared" si="4"/>
        <v>0</v>
      </c>
      <c r="N30" s="384">
        <f t="shared" si="4"/>
        <v>0</v>
      </c>
      <c r="O30" s="265"/>
    </row>
    <row r="31" spans="1:15" x14ac:dyDescent="0.25">
      <c r="A31" s="265"/>
      <c r="B31" s="294" t="s">
        <v>536</v>
      </c>
      <c r="C31" s="294"/>
      <c r="D31" s="294"/>
      <c r="E31" s="294"/>
      <c r="F31" s="294"/>
      <c r="G31" s="382" t="e">
        <f>H31/'LIHTC Rents'!$D$16</f>
        <v>#DIV/0!</v>
      </c>
      <c r="H31" s="412">
        <v>0</v>
      </c>
      <c r="I31" s="383">
        <f t="shared" si="4"/>
        <v>0</v>
      </c>
      <c r="J31" s="383">
        <f t="shared" si="4"/>
        <v>0</v>
      </c>
      <c r="K31" s="383">
        <f t="shared" si="4"/>
        <v>0</v>
      </c>
      <c r="L31" s="383">
        <f t="shared" si="4"/>
        <v>0</v>
      </c>
      <c r="M31" s="383">
        <f t="shared" si="4"/>
        <v>0</v>
      </c>
      <c r="N31" s="384">
        <f t="shared" si="4"/>
        <v>0</v>
      </c>
      <c r="O31" s="265"/>
    </row>
    <row r="32" spans="1:15" x14ac:dyDescent="0.25">
      <c r="A32" s="265"/>
      <c r="B32" s="294" t="s">
        <v>142</v>
      </c>
      <c r="C32" s="294"/>
      <c r="D32" s="294"/>
      <c r="E32" s="294"/>
      <c r="F32" s="294"/>
      <c r="G32" s="382" t="e">
        <f>H32/'LIHTC Rents'!$D$16</f>
        <v>#DIV/0!</v>
      </c>
      <c r="H32" s="412">
        <v>0</v>
      </c>
      <c r="I32" s="383">
        <f t="shared" si="4"/>
        <v>0</v>
      </c>
      <c r="J32" s="383">
        <f t="shared" si="4"/>
        <v>0</v>
      </c>
      <c r="K32" s="383">
        <f t="shared" si="4"/>
        <v>0</v>
      </c>
      <c r="L32" s="383">
        <f t="shared" si="4"/>
        <v>0</v>
      </c>
      <c r="M32" s="383">
        <f t="shared" si="4"/>
        <v>0</v>
      </c>
      <c r="N32" s="384">
        <f t="shared" si="4"/>
        <v>0</v>
      </c>
      <c r="O32" s="265"/>
    </row>
    <row r="33" spans="1:15" x14ac:dyDescent="0.25">
      <c r="A33" s="265"/>
      <c r="B33" s="294" t="s">
        <v>537</v>
      </c>
      <c r="C33" s="294"/>
      <c r="D33" s="294"/>
      <c r="E33" s="294"/>
      <c r="F33" s="294"/>
      <c r="G33" s="382" t="e">
        <f>H33/'LIHTC Rents'!$D$16</f>
        <v>#DIV/0!</v>
      </c>
      <c r="H33" s="412">
        <v>0</v>
      </c>
      <c r="I33" s="383">
        <f t="shared" si="4"/>
        <v>0</v>
      </c>
      <c r="J33" s="383">
        <f t="shared" si="4"/>
        <v>0</v>
      </c>
      <c r="K33" s="383">
        <f t="shared" si="4"/>
        <v>0</v>
      </c>
      <c r="L33" s="383">
        <f t="shared" si="4"/>
        <v>0</v>
      </c>
      <c r="M33" s="383">
        <f t="shared" si="4"/>
        <v>0</v>
      </c>
      <c r="N33" s="384">
        <f t="shared" si="4"/>
        <v>0</v>
      </c>
      <c r="O33" s="265"/>
    </row>
    <row r="34" spans="1:15" x14ac:dyDescent="0.25">
      <c r="A34" s="265"/>
      <c r="B34" s="294" t="s">
        <v>141</v>
      </c>
      <c r="C34" s="294"/>
      <c r="D34" s="294"/>
      <c r="E34" s="294"/>
      <c r="F34" s="294"/>
      <c r="G34" s="382" t="e">
        <f>H34/'LIHTC Rents'!$D$16</f>
        <v>#DIV/0!</v>
      </c>
      <c r="H34" s="412">
        <v>0</v>
      </c>
      <c r="I34" s="383">
        <f t="shared" ref="I34:N43" si="5">H34*(1+$E$24)</f>
        <v>0</v>
      </c>
      <c r="J34" s="383">
        <f t="shared" si="5"/>
        <v>0</v>
      </c>
      <c r="K34" s="383">
        <f t="shared" si="5"/>
        <v>0</v>
      </c>
      <c r="L34" s="383">
        <f t="shared" si="5"/>
        <v>0</v>
      </c>
      <c r="M34" s="383">
        <f t="shared" si="5"/>
        <v>0</v>
      </c>
      <c r="N34" s="384">
        <f t="shared" si="5"/>
        <v>0</v>
      </c>
      <c r="O34" s="265"/>
    </row>
    <row r="35" spans="1:15" x14ac:dyDescent="0.25">
      <c r="A35" s="265"/>
      <c r="B35" s="294" t="s">
        <v>538</v>
      </c>
      <c r="C35" s="294"/>
      <c r="D35" s="294"/>
      <c r="E35" s="294"/>
      <c r="F35" s="294"/>
      <c r="G35" s="382" t="e">
        <f>H35/'LIHTC Rents'!$D$16</f>
        <v>#DIV/0!</v>
      </c>
      <c r="H35" s="412">
        <v>0</v>
      </c>
      <c r="I35" s="383">
        <f t="shared" si="5"/>
        <v>0</v>
      </c>
      <c r="J35" s="383">
        <f t="shared" si="5"/>
        <v>0</v>
      </c>
      <c r="K35" s="383">
        <f t="shared" si="5"/>
        <v>0</v>
      </c>
      <c r="L35" s="383">
        <f t="shared" si="5"/>
        <v>0</v>
      </c>
      <c r="M35" s="383">
        <f t="shared" si="5"/>
        <v>0</v>
      </c>
      <c r="N35" s="384">
        <f t="shared" si="5"/>
        <v>0</v>
      </c>
      <c r="O35" s="265"/>
    </row>
    <row r="36" spans="1:15" x14ac:dyDescent="0.25">
      <c r="A36" s="265"/>
      <c r="B36" s="294" t="s">
        <v>539</v>
      </c>
      <c r="C36" s="294"/>
      <c r="D36" s="294"/>
      <c r="E36" s="294"/>
      <c r="F36" s="294"/>
      <c r="G36" s="382" t="e">
        <f>H36/'LIHTC Rents'!$D$16</f>
        <v>#DIV/0!</v>
      </c>
      <c r="H36" s="412">
        <v>0</v>
      </c>
      <c r="I36" s="383">
        <f t="shared" si="5"/>
        <v>0</v>
      </c>
      <c r="J36" s="383">
        <f t="shared" si="5"/>
        <v>0</v>
      </c>
      <c r="K36" s="383">
        <f t="shared" si="5"/>
        <v>0</v>
      </c>
      <c r="L36" s="383">
        <f t="shared" si="5"/>
        <v>0</v>
      </c>
      <c r="M36" s="383">
        <f t="shared" si="5"/>
        <v>0</v>
      </c>
      <c r="N36" s="384">
        <f t="shared" si="5"/>
        <v>0</v>
      </c>
      <c r="O36" s="265"/>
    </row>
    <row r="37" spans="1:15" x14ac:dyDescent="0.25">
      <c r="A37" s="265"/>
      <c r="B37" s="294" t="s">
        <v>540</v>
      </c>
      <c r="C37" s="294"/>
      <c r="D37" s="294"/>
      <c r="E37" s="294"/>
      <c r="F37" s="294"/>
      <c r="G37" s="382" t="e">
        <f>H37/'LIHTC Rents'!$D$16</f>
        <v>#DIV/0!</v>
      </c>
      <c r="H37" s="412">
        <v>0</v>
      </c>
      <c r="I37" s="383">
        <f t="shared" si="5"/>
        <v>0</v>
      </c>
      <c r="J37" s="383">
        <f t="shared" si="5"/>
        <v>0</v>
      </c>
      <c r="K37" s="383">
        <f t="shared" si="5"/>
        <v>0</v>
      </c>
      <c r="L37" s="383">
        <f t="shared" si="5"/>
        <v>0</v>
      </c>
      <c r="M37" s="383">
        <f t="shared" si="5"/>
        <v>0</v>
      </c>
      <c r="N37" s="384">
        <f t="shared" si="5"/>
        <v>0</v>
      </c>
      <c r="O37" s="265"/>
    </row>
    <row r="38" spans="1:15" x14ac:dyDescent="0.25">
      <c r="A38" s="265"/>
      <c r="B38" s="294" t="s">
        <v>541</v>
      </c>
      <c r="C38" s="294"/>
      <c r="D38" s="294"/>
      <c r="E38" s="294"/>
      <c r="F38" s="294"/>
      <c r="G38" s="382" t="e">
        <f>H38/'LIHTC Rents'!$D$16</f>
        <v>#DIV/0!</v>
      </c>
      <c r="H38" s="412">
        <v>0</v>
      </c>
      <c r="I38" s="383">
        <f t="shared" si="5"/>
        <v>0</v>
      </c>
      <c r="J38" s="383">
        <f t="shared" si="5"/>
        <v>0</v>
      </c>
      <c r="K38" s="383">
        <f t="shared" si="5"/>
        <v>0</v>
      </c>
      <c r="L38" s="383">
        <f t="shared" si="5"/>
        <v>0</v>
      </c>
      <c r="M38" s="383">
        <f t="shared" si="5"/>
        <v>0</v>
      </c>
      <c r="N38" s="384">
        <f t="shared" si="5"/>
        <v>0</v>
      </c>
      <c r="O38" s="265"/>
    </row>
    <row r="39" spans="1:15" x14ac:dyDescent="0.25">
      <c r="A39" s="265"/>
      <c r="B39" s="294" t="s">
        <v>139</v>
      </c>
      <c r="C39" s="294"/>
      <c r="D39" s="294"/>
      <c r="E39" s="294"/>
      <c r="F39" s="294"/>
      <c r="G39" s="382" t="e">
        <f>H39/'LIHTC Rents'!$D$16</f>
        <v>#DIV/0!</v>
      </c>
      <c r="H39" s="412">
        <v>0</v>
      </c>
      <c r="I39" s="383">
        <f t="shared" si="5"/>
        <v>0</v>
      </c>
      <c r="J39" s="383">
        <f t="shared" si="5"/>
        <v>0</v>
      </c>
      <c r="K39" s="383">
        <f t="shared" si="5"/>
        <v>0</v>
      </c>
      <c r="L39" s="383">
        <f t="shared" si="5"/>
        <v>0</v>
      </c>
      <c r="M39" s="383">
        <f t="shared" si="5"/>
        <v>0</v>
      </c>
      <c r="N39" s="384">
        <f t="shared" si="5"/>
        <v>0</v>
      </c>
      <c r="O39" s="265"/>
    </row>
    <row r="40" spans="1:15" x14ac:dyDescent="0.25">
      <c r="A40" s="265"/>
      <c r="B40" s="294" t="s">
        <v>140</v>
      </c>
      <c r="C40" s="294"/>
      <c r="D40" s="294"/>
      <c r="E40" s="294"/>
      <c r="F40" s="294"/>
      <c r="G40" s="382" t="e">
        <f>H40/'LIHTC Rents'!$D$16</f>
        <v>#DIV/0!</v>
      </c>
      <c r="H40" s="412">
        <v>0</v>
      </c>
      <c r="I40" s="383">
        <f t="shared" si="5"/>
        <v>0</v>
      </c>
      <c r="J40" s="383">
        <f t="shared" si="5"/>
        <v>0</v>
      </c>
      <c r="K40" s="383">
        <f t="shared" si="5"/>
        <v>0</v>
      </c>
      <c r="L40" s="383">
        <f t="shared" si="5"/>
        <v>0</v>
      </c>
      <c r="M40" s="383">
        <f t="shared" si="5"/>
        <v>0</v>
      </c>
      <c r="N40" s="384">
        <f t="shared" si="5"/>
        <v>0</v>
      </c>
      <c r="O40" s="265"/>
    </row>
    <row r="41" spans="1:15" x14ac:dyDescent="0.25">
      <c r="A41" s="265"/>
      <c r="B41" s="294" t="s">
        <v>138</v>
      </c>
      <c r="C41" s="294"/>
      <c r="D41" s="294"/>
      <c r="E41" s="294"/>
      <c r="F41" s="294"/>
      <c r="G41" s="382" t="e">
        <f>H41/'LIHTC Rents'!$D$16</f>
        <v>#DIV/0!</v>
      </c>
      <c r="H41" s="412">
        <v>0</v>
      </c>
      <c r="I41" s="383">
        <f t="shared" si="5"/>
        <v>0</v>
      </c>
      <c r="J41" s="383">
        <f t="shared" si="5"/>
        <v>0</v>
      </c>
      <c r="K41" s="383">
        <f t="shared" si="5"/>
        <v>0</v>
      </c>
      <c r="L41" s="383">
        <f t="shared" si="5"/>
        <v>0</v>
      </c>
      <c r="M41" s="383">
        <f t="shared" si="5"/>
        <v>0</v>
      </c>
      <c r="N41" s="384">
        <f t="shared" si="5"/>
        <v>0</v>
      </c>
      <c r="O41" s="337"/>
    </row>
    <row r="42" spans="1:15" x14ac:dyDescent="0.25">
      <c r="A42" s="265"/>
      <c r="B42" s="294" t="s">
        <v>542</v>
      </c>
      <c r="C42" s="294"/>
      <c r="D42" s="294"/>
      <c r="E42" s="294"/>
      <c r="F42" s="294"/>
      <c r="G42" s="382" t="e">
        <f>H42/'LIHTC Rents'!$D$16</f>
        <v>#DIV/0!</v>
      </c>
      <c r="H42" s="412">
        <v>0</v>
      </c>
      <c r="I42" s="383">
        <f t="shared" si="5"/>
        <v>0</v>
      </c>
      <c r="J42" s="383">
        <f t="shared" si="5"/>
        <v>0</v>
      </c>
      <c r="K42" s="383">
        <f t="shared" si="5"/>
        <v>0</v>
      </c>
      <c r="L42" s="383">
        <f t="shared" si="5"/>
        <v>0</v>
      </c>
      <c r="M42" s="383">
        <f t="shared" si="5"/>
        <v>0</v>
      </c>
      <c r="N42" s="384">
        <f t="shared" si="5"/>
        <v>0</v>
      </c>
      <c r="O42" s="265"/>
    </row>
    <row r="43" spans="1:15" x14ac:dyDescent="0.25">
      <c r="A43" s="265"/>
      <c r="B43" s="294" t="s">
        <v>543</v>
      </c>
      <c r="C43" s="294"/>
      <c r="D43" s="294"/>
      <c r="E43" s="294"/>
      <c r="F43" s="294"/>
      <c r="G43" s="382" t="e">
        <f>H43/'LIHTC Rents'!$D$16</f>
        <v>#DIV/0!</v>
      </c>
      <c r="H43" s="412">
        <v>0</v>
      </c>
      <c r="I43" s="383">
        <f t="shared" si="5"/>
        <v>0</v>
      </c>
      <c r="J43" s="383">
        <f t="shared" si="5"/>
        <v>0</v>
      </c>
      <c r="K43" s="383">
        <f t="shared" si="5"/>
        <v>0</v>
      </c>
      <c r="L43" s="383">
        <f t="shared" si="5"/>
        <v>0</v>
      </c>
      <c r="M43" s="383">
        <f t="shared" si="5"/>
        <v>0</v>
      </c>
      <c r="N43" s="384">
        <f t="shared" si="5"/>
        <v>0</v>
      </c>
      <c r="O43" s="265"/>
    </row>
    <row r="44" spans="1:15" ht="15.75" thickBot="1" x14ac:dyDescent="0.3">
      <c r="A44" s="265"/>
      <c r="B44" s="281" t="s">
        <v>149</v>
      </c>
      <c r="C44" s="281"/>
      <c r="D44" s="281"/>
      <c r="E44" s="281"/>
      <c r="F44" s="281"/>
      <c r="G44" s="385" t="e">
        <f>H44/'LIHTC Rents'!$D$16</f>
        <v>#DIV/0!</v>
      </c>
      <c r="H44" s="413">
        <v>0</v>
      </c>
      <c r="I44" s="383">
        <f t="shared" ref="I44:N44" si="6">H44*(1+$E$24)</f>
        <v>0</v>
      </c>
      <c r="J44" s="386">
        <f t="shared" si="6"/>
        <v>0</v>
      </c>
      <c r="K44" s="386">
        <f t="shared" si="6"/>
        <v>0</v>
      </c>
      <c r="L44" s="386">
        <f t="shared" si="6"/>
        <v>0</v>
      </c>
      <c r="M44" s="386">
        <f t="shared" si="6"/>
        <v>0</v>
      </c>
      <c r="N44" s="387">
        <f t="shared" si="6"/>
        <v>0</v>
      </c>
      <c r="O44" s="265"/>
    </row>
    <row r="45" spans="1:15" x14ac:dyDescent="0.25">
      <c r="A45" s="265"/>
      <c r="B45" s="295" t="s">
        <v>150</v>
      </c>
      <c r="C45" s="283"/>
      <c r="D45" s="265"/>
      <c r="E45" s="284"/>
      <c r="F45" s="265"/>
      <c r="G45" s="388" t="e">
        <f>SUM(G24:G44)</f>
        <v>#DIV/0!</v>
      </c>
      <c r="H45" s="389">
        <f>SUM(H24:H44)</f>
        <v>0</v>
      </c>
      <c r="I45" s="390">
        <f t="shared" ref="I45:N45" si="7">SUM(I24:I44)</f>
        <v>0</v>
      </c>
      <c r="J45" s="390">
        <f t="shared" si="7"/>
        <v>0</v>
      </c>
      <c r="K45" s="390">
        <f>SUM(K24:K44)</f>
        <v>0</v>
      </c>
      <c r="L45" s="390">
        <f t="shared" si="7"/>
        <v>0</v>
      </c>
      <c r="M45" s="390">
        <f t="shared" si="7"/>
        <v>0</v>
      </c>
      <c r="N45" s="391">
        <f t="shared" si="7"/>
        <v>0</v>
      </c>
      <c r="O45" s="265"/>
    </row>
    <row r="46" spans="1:15" ht="7.9" customHeight="1" x14ac:dyDescent="0.25">
      <c r="A46" s="265"/>
      <c r="B46" s="295"/>
      <c r="C46" s="283"/>
      <c r="D46" s="265"/>
      <c r="E46" s="296"/>
      <c r="F46" s="265"/>
      <c r="G46" s="392"/>
      <c r="H46" s="393"/>
      <c r="I46" s="394"/>
      <c r="J46" s="394"/>
      <c r="K46" s="394"/>
      <c r="L46" s="394"/>
      <c r="M46" s="394"/>
      <c r="N46" s="395"/>
      <c r="O46" s="265"/>
    </row>
    <row r="47" spans="1:15" x14ac:dyDescent="0.25">
      <c r="A47" s="265"/>
      <c r="B47" s="297" t="s">
        <v>151</v>
      </c>
      <c r="C47" s="298"/>
      <c r="D47" s="299"/>
      <c r="E47" s="299"/>
      <c r="F47" s="299"/>
      <c r="G47" s="396" t="e">
        <f>H47/'LIHTC Rents'!D16</f>
        <v>#DIV/0!</v>
      </c>
      <c r="H47" s="414">
        <v>0</v>
      </c>
      <c r="I47" s="383">
        <v>0</v>
      </c>
      <c r="J47" s="383">
        <v>0</v>
      </c>
      <c r="K47" s="383">
        <v>0</v>
      </c>
      <c r="L47" s="383">
        <v>0</v>
      </c>
      <c r="M47" s="383">
        <v>0</v>
      </c>
      <c r="N47" s="384">
        <v>0</v>
      </c>
      <c r="O47" s="265"/>
    </row>
    <row r="48" spans="1:15" x14ac:dyDescent="0.25">
      <c r="A48" s="265"/>
      <c r="B48" s="303" t="s">
        <v>152</v>
      </c>
      <c r="C48" s="304"/>
      <c r="D48" s="305"/>
      <c r="E48" s="305"/>
      <c r="F48" s="306"/>
      <c r="G48" s="397" t="e">
        <f>H48/'LIHTC Rents'!D16</f>
        <v>#DIV/0!</v>
      </c>
      <c r="H48" s="415">
        <v>0</v>
      </c>
      <c r="I48" s="386">
        <v>0</v>
      </c>
      <c r="J48" s="386">
        <v>0</v>
      </c>
      <c r="K48" s="386">
        <v>0</v>
      </c>
      <c r="L48" s="386">
        <v>0</v>
      </c>
      <c r="M48" s="386">
        <v>0</v>
      </c>
      <c r="N48" s="387">
        <v>0</v>
      </c>
      <c r="O48" s="265"/>
    </row>
    <row r="49" spans="1:15" ht="15.75" thickBot="1" x14ac:dyDescent="0.3">
      <c r="A49" s="265"/>
      <c r="B49" s="295" t="s">
        <v>153</v>
      </c>
      <c r="C49" s="283"/>
      <c r="D49" s="283"/>
      <c r="E49" s="283"/>
      <c r="F49" s="265"/>
      <c r="G49" s="398" t="e">
        <f>SUM(G47:G48)</f>
        <v>#DIV/0!</v>
      </c>
      <c r="H49" s="399">
        <f>SUM(H47:H48)</f>
        <v>0</v>
      </c>
      <c r="I49" s="400">
        <f t="shared" ref="I49:N49" si="8">SUM(I47:I48)</f>
        <v>0</v>
      </c>
      <c r="J49" s="400">
        <f t="shared" si="8"/>
        <v>0</v>
      </c>
      <c r="K49" s="400">
        <f t="shared" si="8"/>
        <v>0</v>
      </c>
      <c r="L49" s="400">
        <f t="shared" si="8"/>
        <v>0</v>
      </c>
      <c r="M49" s="400">
        <f t="shared" si="8"/>
        <v>0</v>
      </c>
      <c r="N49" s="401">
        <f t="shared" si="8"/>
        <v>0</v>
      </c>
      <c r="O49" s="265"/>
    </row>
    <row r="50" spans="1:15" ht="16.5" thickTop="1" thickBot="1" x14ac:dyDescent="0.3">
      <c r="A50" s="265"/>
      <c r="B50" s="289" t="s">
        <v>154</v>
      </c>
      <c r="C50" s="283"/>
      <c r="D50" s="265"/>
      <c r="E50" s="283"/>
      <c r="F50" s="310" t="s">
        <v>0</v>
      </c>
      <c r="G50" s="402" t="e">
        <f>G49+G45</f>
        <v>#DIV/0!</v>
      </c>
      <c r="H50" s="403">
        <f>H45+H49</f>
        <v>0</v>
      </c>
      <c r="I50" s="404">
        <f t="shared" ref="I50:N50" si="9">I45+I49</f>
        <v>0</v>
      </c>
      <c r="J50" s="404">
        <f t="shared" si="9"/>
        <v>0</v>
      </c>
      <c r="K50" s="404">
        <f t="shared" si="9"/>
        <v>0</v>
      </c>
      <c r="L50" s="404">
        <f t="shared" si="9"/>
        <v>0</v>
      </c>
      <c r="M50" s="404">
        <f t="shared" si="9"/>
        <v>0</v>
      </c>
      <c r="N50" s="405">
        <f t="shared" si="9"/>
        <v>0</v>
      </c>
      <c r="O50" s="265"/>
    </row>
    <row r="51" spans="1:15" ht="7.9" customHeight="1" thickBot="1" x14ac:dyDescent="0.3">
      <c r="A51" s="265"/>
      <c r="B51" s="283"/>
      <c r="C51" s="283"/>
      <c r="D51" s="283"/>
      <c r="E51" s="283"/>
      <c r="F51" s="283"/>
      <c r="G51" s="406"/>
      <c r="H51" s="407"/>
      <c r="I51" s="407"/>
      <c r="J51" s="407"/>
      <c r="K51" s="407"/>
      <c r="L51" s="407"/>
      <c r="M51" s="407"/>
      <c r="N51" s="407"/>
      <c r="O51" s="265"/>
    </row>
    <row r="52" spans="1:15" ht="15.75" thickBot="1" x14ac:dyDescent="0.3">
      <c r="A52" s="265"/>
      <c r="B52" s="289" t="s">
        <v>155</v>
      </c>
      <c r="C52" s="283"/>
      <c r="D52" s="283"/>
      <c r="E52" s="283"/>
      <c r="F52" s="283"/>
      <c r="G52" s="408" t="s">
        <v>0</v>
      </c>
      <c r="H52" s="409">
        <f>H20-H50</f>
        <v>0</v>
      </c>
      <c r="I52" s="410">
        <f t="shared" ref="I52:N52" si="10">I20-I50</f>
        <v>0</v>
      </c>
      <c r="J52" s="410">
        <f t="shared" si="10"/>
        <v>0</v>
      </c>
      <c r="K52" s="410">
        <f t="shared" si="10"/>
        <v>0</v>
      </c>
      <c r="L52" s="410">
        <f t="shared" si="10"/>
        <v>0</v>
      </c>
      <c r="M52" s="410">
        <f t="shared" si="10"/>
        <v>0</v>
      </c>
      <c r="N52" s="411">
        <f t="shared" si="10"/>
        <v>0</v>
      </c>
      <c r="O52" s="265"/>
    </row>
    <row r="53" spans="1:15" x14ac:dyDescent="0.25">
      <c r="A53" s="265"/>
      <c r="B53" s="289"/>
      <c r="C53" s="283"/>
      <c r="D53" s="283"/>
      <c r="E53" s="283"/>
      <c r="F53" s="283"/>
      <c r="G53" s="284"/>
      <c r="H53" s="311"/>
      <c r="I53" s="311"/>
      <c r="J53" s="311"/>
      <c r="K53" s="311"/>
      <c r="L53" s="311"/>
      <c r="M53" s="311"/>
      <c r="N53" s="311"/>
      <c r="O53" s="265"/>
    </row>
    <row r="54" spans="1:15" ht="15.75" thickBot="1" x14ac:dyDescent="0.3">
      <c r="A54" s="272"/>
      <c r="B54" s="681" t="s">
        <v>544</v>
      </c>
      <c r="C54" s="681"/>
      <c r="D54" s="681"/>
      <c r="E54" s="312"/>
      <c r="F54" s="312"/>
      <c r="G54" s="312"/>
      <c r="H54" s="312"/>
      <c r="I54" s="312"/>
      <c r="J54" s="312"/>
      <c r="K54" s="336"/>
      <c r="L54" s="336"/>
      <c r="M54" s="336"/>
      <c r="N54" s="336"/>
      <c r="O54" s="272"/>
    </row>
    <row r="55" spans="1:15" ht="15.75" thickBot="1" x14ac:dyDescent="0.3">
      <c r="A55" s="272"/>
      <c r="B55" s="482" t="s">
        <v>581</v>
      </c>
      <c r="C55" s="272"/>
      <c r="D55" s="272"/>
      <c r="E55" s="354"/>
      <c r="F55" s="682" t="s">
        <v>156</v>
      </c>
      <c r="G55" s="683"/>
      <c r="H55" s="268" t="s">
        <v>126</v>
      </c>
      <c r="I55" s="269" t="s">
        <v>127</v>
      </c>
      <c r="J55" s="269" t="s">
        <v>128</v>
      </c>
      <c r="K55" s="269" t="s">
        <v>129</v>
      </c>
      <c r="L55" s="269" t="s">
        <v>130</v>
      </c>
      <c r="M55" s="269" t="s">
        <v>131</v>
      </c>
      <c r="N55" s="270" t="s">
        <v>132</v>
      </c>
      <c r="O55" s="272"/>
    </row>
    <row r="56" spans="1:15" x14ac:dyDescent="0.25">
      <c r="A56" s="272"/>
      <c r="B56" s="684" t="s">
        <v>545</v>
      </c>
      <c r="C56" s="685"/>
      <c r="D56" s="685"/>
      <c r="E56" s="686"/>
      <c r="F56" s="687">
        <v>0</v>
      </c>
      <c r="G56" s="688"/>
      <c r="H56" s="416">
        <v>0</v>
      </c>
      <c r="I56" s="417">
        <v>0</v>
      </c>
      <c r="J56" s="417">
        <v>0</v>
      </c>
      <c r="K56" s="417">
        <v>0</v>
      </c>
      <c r="L56" s="417">
        <v>0</v>
      </c>
      <c r="M56" s="417">
        <v>0</v>
      </c>
      <c r="N56" s="418">
        <v>0</v>
      </c>
      <c r="O56" s="272"/>
    </row>
    <row r="57" spans="1:15" x14ac:dyDescent="0.25">
      <c r="A57" s="272"/>
      <c r="B57" s="694" t="s">
        <v>546</v>
      </c>
      <c r="C57" s="695"/>
      <c r="D57" s="695"/>
      <c r="E57" s="696"/>
      <c r="F57" s="697">
        <v>0</v>
      </c>
      <c r="G57" s="698"/>
      <c r="H57" s="375">
        <v>0</v>
      </c>
      <c r="I57" s="419">
        <v>0</v>
      </c>
      <c r="J57" s="419">
        <v>0</v>
      </c>
      <c r="K57" s="419">
        <v>0</v>
      </c>
      <c r="L57" s="419">
        <v>0</v>
      </c>
      <c r="M57" s="419">
        <v>0</v>
      </c>
      <c r="N57" s="420">
        <v>0</v>
      </c>
      <c r="O57" s="272"/>
    </row>
    <row r="58" spans="1:15" ht="15.75" thickBot="1" x14ac:dyDescent="0.3">
      <c r="A58" s="272"/>
      <c r="B58" s="672"/>
      <c r="C58" s="673"/>
      <c r="D58" s="673"/>
      <c r="E58" s="674"/>
      <c r="F58" s="675">
        <v>0</v>
      </c>
      <c r="G58" s="676"/>
      <c r="H58" s="421">
        <v>0</v>
      </c>
      <c r="I58" s="422">
        <v>0</v>
      </c>
      <c r="J58" s="422">
        <v>0</v>
      </c>
      <c r="K58" s="422">
        <v>0</v>
      </c>
      <c r="L58" s="422">
        <v>0</v>
      </c>
      <c r="M58" s="422">
        <v>0</v>
      </c>
      <c r="N58" s="423">
        <v>0</v>
      </c>
      <c r="O58" s="272"/>
    </row>
    <row r="59" spans="1:15" ht="16.5" thickTop="1" thickBot="1" x14ac:dyDescent="0.3">
      <c r="A59" s="272"/>
      <c r="B59" s="272"/>
      <c r="C59" s="272"/>
      <c r="D59" s="272"/>
      <c r="E59" s="692" t="s">
        <v>588</v>
      </c>
      <c r="F59" s="699"/>
      <c r="G59" s="700"/>
      <c r="H59" s="424">
        <f t="shared" ref="H59:N59" si="11">SUM(H56:H58)</f>
        <v>0</v>
      </c>
      <c r="I59" s="425">
        <f t="shared" si="11"/>
        <v>0</v>
      </c>
      <c r="J59" s="425">
        <f t="shared" si="11"/>
        <v>0</v>
      </c>
      <c r="K59" s="425">
        <f t="shared" si="11"/>
        <v>0</v>
      </c>
      <c r="L59" s="425">
        <f t="shared" si="11"/>
        <v>0</v>
      </c>
      <c r="M59" s="425">
        <f t="shared" si="11"/>
        <v>0</v>
      </c>
      <c r="N59" s="426">
        <f t="shared" si="11"/>
        <v>0</v>
      </c>
      <c r="O59" s="272"/>
    </row>
    <row r="60" spans="1:15" x14ac:dyDescent="0.25">
      <c r="A60" s="272"/>
      <c r="B60" s="272"/>
      <c r="C60" s="272"/>
      <c r="D60" s="272"/>
      <c r="E60" s="692" t="s">
        <v>550</v>
      </c>
      <c r="F60" s="692"/>
      <c r="G60" s="693"/>
      <c r="H60" s="427">
        <f t="shared" ref="H60:N60" si="12">H52-H59</f>
        <v>0</v>
      </c>
      <c r="I60" s="428">
        <f t="shared" si="12"/>
        <v>0</v>
      </c>
      <c r="J60" s="428">
        <f t="shared" si="12"/>
        <v>0</v>
      </c>
      <c r="K60" s="428">
        <f t="shared" si="12"/>
        <v>0</v>
      </c>
      <c r="L60" s="428">
        <f t="shared" si="12"/>
        <v>0</v>
      </c>
      <c r="M60" s="428">
        <f t="shared" si="12"/>
        <v>0</v>
      </c>
      <c r="N60" s="429">
        <f t="shared" si="12"/>
        <v>0</v>
      </c>
      <c r="O60" s="272"/>
    </row>
    <row r="61" spans="1:15" ht="15.75" thickBot="1" x14ac:dyDescent="0.3">
      <c r="A61" s="272"/>
      <c r="B61" s="272"/>
      <c r="C61" s="272"/>
      <c r="D61" s="272"/>
      <c r="E61" s="692" t="s">
        <v>589</v>
      </c>
      <c r="F61" s="692"/>
      <c r="G61" s="693"/>
      <c r="H61" s="430" t="e">
        <f t="shared" ref="H61:N61" si="13">H52/H59</f>
        <v>#DIV/0!</v>
      </c>
      <c r="I61" s="431" t="e">
        <f t="shared" si="13"/>
        <v>#DIV/0!</v>
      </c>
      <c r="J61" s="431" t="e">
        <f t="shared" si="13"/>
        <v>#DIV/0!</v>
      </c>
      <c r="K61" s="431" t="e">
        <f t="shared" si="13"/>
        <v>#DIV/0!</v>
      </c>
      <c r="L61" s="431" t="e">
        <f t="shared" si="13"/>
        <v>#DIV/0!</v>
      </c>
      <c r="M61" s="431" t="e">
        <f t="shared" si="13"/>
        <v>#DIV/0!</v>
      </c>
      <c r="N61" s="432" t="e">
        <f t="shared" si="13"/>
        <v>#DIV/0!</v>
      </c>
      <c r="O61" s="272"/>
    </row>
    <row r="62" spans="1:15" s="356" customFormat="1" ht="7.9" customHeight="1" x14ac:dyDescent="0.25">
      <c r="A62" s="272"/>
      <c r="B62" s="272"/>
      <c r="C62" s="272"/>
      <c r="D62" s="272"/>
      <c r="E62" s="481"/>
      <c r="F62" s="481"/>
      <c r="G62" s="481"/>
      <c r="H62" s="483"/>
      <c r="I62" s="483"/>
      <c r="J62" s="483"/>
      <c r="K62" s="483"/>
      <c r="L62" s="483"/>
      <c r="M62" s="483"/>
      <c r="N62" s="483"/>
      <c r="O62" s="272"/>
    </row>
    <row r="63" spans="1:15" s="356" customFormat="1" ht="7.9" customHeight="1" thickBot="1" x14ac:dyDescent="0.3">
      <c r="A63" s="272"/>
      <c r="B63" s="272"/>
      <c r="C63" s="272"/>
      <c r="D63" s="272"/>
      <c r="E63" s="481"/>
      <c r="F63" s="481"/>
      <c r="G63" s="481"/>
      <c r="H63" s="483"/>
      <c r="I63" s="483"/>
      <c r="J63" s="483"/>
      <c r="K63" s="483"/>
      <c r="L63" s="483"/>
      <c r="M63" s="483"/>
      <c r="N63" s="483"/>
      <c r="O63" s="272"/>
    </row>
    <row r="64" spans="1:15" s="356" customFormat="1" ht="15.75" thickBot="1" x14ac:dyDescent="0.3">
      <c r="A64" s="272"/>
      <c r="B64" s="482" t="s">
        <v>582</v>
      </c>
      <c r="C64" s="484"/>
      <c r="D64" s="484"/>
      <c r="E64" s="485"/>
      <c r="F64" s="706" t="s">
        <v>156</v>
      </c>
      <c r="G64" s="707"/>
      <c r="H64" s="486" t="s">
        <v>126</v>
      </c>
      <c r="I64" s="487" t="s">
        <v>127</v>
      </c>
      <c r="J64" s="487" t="s">
        <v>128</v>
      </c>
      <c r="K64" s="487" t="s">
        <v>129</v>
      </c>
      <c r="L64" s="487" t="s">
        <v>130</v>
      </c>
      <c r="M64" s="487" t="s">
        <v>131</v>
      </c>
      <c r="N64" s="488" t="s">
        <v>132</v>
      </c>
      <c r="O64" s="272"/>
    </row>
    <row r="65" spans="1:15" s="356" customFormat="1" x14ac:dyDescent="0.25">
      <c r="A65" s="272"/>
      <c r="B65" s="708" t="s">
        <v>547</v>
      </c>
      <c r="C65" s="709"/>
      <c r="D65" s="709"/>
      <c r="E65" s="710"/>
      <c r="F65" s="711">
        <v>0</v>
      </c>
      <c r="G65" s="712"/>
      <c r="H65" s="489">
        <v>0</v>
      </c>
      <c r="I65" s="490">
        <v>0</v>
      </c>
      <c r="J65" s="490">
        <v>0</v>
      </c>
      <c r="K65" s="490">
        <v>0</v>
      </c>
      <c r="L65" s="490">
        <v>0</v>
      </c>
      <c r="M65" s="490">
        <v>0</v>
      </c>
      <c r="N65" s="491">
        <v>0</v>
      </c>
      <c r="O65" s="272"/>
    </row>
    <row r="66" spans="1:15" s="356" customFormat="1" x14ac:dyDescent="0.25">
      <c r="A66" s="272"/>
      <c r="B66" s="713" t="s">
        <v>548</v>
      </c>
      <c r="C66" s="714"/>
      <c r="D66" s="714"/>
      <c r="E66" s="715"/>
      <c r="F66" s="716">
        <v>0</v>
      </c>
      <c r="G66" s="717"/>
      <c r="H66" s="492">
        <v>0</v>
      </c>
      <c r="I66" s="493">
        <v>0</v>
      </c>
      <c r="J66" s="493">
        <v>0</v>
      </c>
      <c r="K66" s="493">
        <v>0</v>
      </c>
      <c r="L66" s="493">
        <v>0</v>
      </c>
      <c r="M66" s="493">
        <v>0</v>
      </c>
      <c r="N66" s="494">
        <v>0</v>
      </c>
      <c r="O66" s="272"/>
    </row>
    <row r="67" spans="1:15" s="356" customFormat="1" x14ac:dyDescent="0.25">
      <c r="A67" s="272"/>
      <c r="B67" s="713" t="s">
        <v>549</v>
      </c>
      <c r="C67" s="714"/>
      <c r="D67" s="714"/>
      <c r="E67" s="715"/>
      <c r="F67" s="716">
        <v>0</v>
      </c>
      <c r="G67" s="717"/>
      <c r="H67" s="495">
        <v>0</v>
      </c>
      <c r="I67" s="496">
        <v>0</v>
      </c>
      <c r="J67" s="496">
        <v>0</v>
      </c>
      <c r="K67" s="496">
        <v>0</v>
      </c>
      <c r="L67" s="496">
        <v>0</v>
      </c>
      <c r="M67" s="496">
        <v>0</v>
      </c>
      <c r="N67" s="497">
        <v>0</v>
      </c>
      <c r="O67" s="272"/>
    </row>
    <row r="68" spans="1:15" s="356" customFormat="1" x14ac:dyDescent="0.25">
      <c r="A68" s="272"/>
      <c r="B68" s="713" t="s">
        <v>583</v>
      </c>
      <c r="C68" s="714"/>
      <c r="D68" s="714"/>
      <c r="E68" s="715"/>
      <c r="F68" s="716">
        <v>0</v>
      </c>
      <c r="G68" s="717"/>
      <c r="H68" s="495">
        <v>0</v>
      </c>
      <c r="I68" s="496">
        <v>0</v>
      </c>
      <c r="J68" s="496">
        <v>0</v>
      </c>
      <c r="K68" s="496">
        <v>0</v>
      </c>
      <c r="L68" s="496">
        <v>0</v>
      </c>
      <c r="M68" s="496">
        <v>0</v>
      </c>
      <c r="N68" s="497">
        <v>0</v>
      </c>
      <c r="O68" s="272"/>
    </row>
    <row r="69" spans="1:15" s="356" customFormat="1" x14ac:dyDescent="0.25">
      <c r="A69" s="272"/>
      <c r="B69" s="713" t="s">
        <v>584</v>
      </c>
      <c r="C69" s="714"/>
      <c r="D69" s="714"/>
      <c r="E69" s="715"/>
      <c r="F69" s="716">
        <v>0</v>
      </c>
      <c r="G69" s="717"/>
      <c r="H69" s="495">
        <v>0</v>
      </c>
      <c r="I69" s="496">
        <v>0</v>
      </c>
      <c r="J69" s="496">
        <v>0</v>
      </c>
      <c r="K69" s="496">
        <v>0</v>
      </c>
      <c r="L69" s="496">
        <v>0</v>
      </c>
      <c r="M69" s="496">
        <v>0</v>
      </c>
      <c r="N69" s="497">
        <v>0</v>
      </c>
      <c r="O69" s="272"/>
    </row>
    <row r="70" spans="1:15" s="356" customFormat="1" ht="15.75" thickBot="1" x14ac:dyDescent="0.3">
      <c r="A70" s="272"/>
      <c r="B70" s="718"/>
      <c r="C70" s="719"/>
      <c r="D70" s="719"/>
      <c r="E70" s="721"/>
      <c r="F70" s="722">
        <v>0</v>
      </c>
      <c r="G70" s="723"/>
      <c r="H70" s="498">
        <v>0</v>
      </c>
      <c r="I70" s="499">
        <v>0</v>
      </c>
      <c r="J70" s="499">
        <v>0</v>
      </c>
      <c r="K70" s="499">
        <v>0</v>
      </c>
      <c r="L70" s="499">
        <v>0</v>
      </c>
      <c r="M70" s="499">
        <v>0</v>
      </c>
      <c r="N70" s="500">
        <v>0</v>
      </c>
      <c r="O70" s="272"/>
    </row>
    <row r="71" spans="1:15" s="356" customFormat="1" ht="15.75" thickTop="1" x14ac:dyDescent="0.25">
      <c r="A71" s="272"/>
      <c r="B71" s="484"/>
      <c r="C71" s="484"/>
      <c r="D71" s="484"/>
      <c r="E71" s="724" t="s">
        <v>585</v>
      </c>
      <c r="F71" s="725"/>
      <c r="G71" s="726"/>
      <c r="H71" s="501">
        <f>SUM(H65:H70)</f>
        <v>0</v>
      </c>
      <c r="I71" s="502">
        <f t="shared" ref="I71:N71" si="14">SUM(I65:I70)</f>
        <v>0</v>
      </c>
      <c r="J71" s="502">
        <f t="shared" si="14"/>
        <v>0</v>
      </c>
      <c r="K71" s="502">
        <f t="shared" si="14"/>
        <v>0</v>
      </c>
      <c r="L71" s="502">
        <f t="shared" si="14"/>
        <v>0</v>
      </c>
      <c r="M71" s="502">
        <f t="shared" si="14"/>
        <v>0</v>
      </c>
      <c r="N71" s="503">
        <f t="shared" si="14"/>
        <v>0</v>
      </c>
      <c r="O71" s="272"/>
    </row>
    <row r="72" spans="1:15" s="356" customFormat="1" ht="7.9" customHeight="1" thickBot="1" x14ac:dyDescent="0.3">
      <c r="A72" s="272"/>
      <c r="B72" s="484"/>
      <c r="C72" s="484"/>
      <c r="D72" s="484"/>
      <c r="E72" s="504"/>
      <c r="F72" s="504"/>
      <c r="G72" s="504"/>
      <c r="H72" s="505"/>
      <c r="I72" s="506"/>
      <c r="J72" s="507"/>
      <c r="K72" s="507"/>
      <c r="L72" s="507"/>
      <c r="M72" s="508"/>
      <c r="N72" s="505"/>
      <c r="O72" s="272"/>
    </row>
    <row r="73" spans="1:15" s="356" customFormat="1" x14ac:dyDescent="0.25">
      <c r="A73" s="272"/>
      <c r="B73" s="484"/>
      <c r="C73" s="484"/>
      <c r="D73" s="484"/>
      <c r="E73" s="724" t="s">
        <v>586</v>
      </c>
      <c r="F73" s="724"/>
      <c r="G73" s="724"/>
      <c r="H73" s="512" t="e">
        <f>H52/(H59+H71)</f>
        <v>#DIV/0!</v>
      </c>
      <c r="I73" s="513" t="e">
        <f t="shared" ref="I73:N73" si="15">I52/(I59+I71)</f>
        <v>#DIV/0!</v>
      </c>
      <c r="J73" s="513" t="e">
        <f t="shared" si="15"/>
        <v>#DIV/0!</v>
      </c>
      <c r="K73" s="513" t="e">
        <f t="shared" si="15"/>
        <v>#DIV/0!</v>
      </c>
      <c r="L73" s="513" t="e">
        <f t="shared" si="15"/>
        <v>#DIV/0!</v>
      </c>
      <c r="M73" s="513" t="e">
        <f t="shared" si="15"/>
        <v>#DIV/0!</v>
      </c>
      <c r="N73" s="514" t="e">
        <f t="shared" si="15"/>
        <v>#DIV/0!</v>
      </c>
      <c r="O73" s="272"/>
    </row>
    <row r="74" spans="1:15" s="356" customFormat="1" ht="15.75" thickBot="1" x14ac:dyDescent="0.3">
      <c r="A74" s="272"/>
      <c r="B74" s="484"/>
      <c r="C74" s="484"/>
      <c r="D74" s="484"/>
      <c r="E74" s="504"/>
      <c r="F74" s="504" t="s">
        <v>587</v>
      </c>
      <c r="G74" s="504"/>
      <c r="H74" s="509">
        <f>H60-H71</f>
        <v>0</v>
      </c>
      <c r="I74" s="510">
        <f t="shared" ref="I74:N74" si="16">I60-I71</f>
        <v>0</v>
      </c>
      <c r="J74" s="510">
        <f t="shared" si="16"/>
        <v>0</v>
      </c>
      <c r="K74" s="510">
        <f t="shared" si="16"/>
        <v>0</v>
      </c>
      <c r="L74" s="510">
        <f t="shared" si="16"/>
        <v>0</v>
      </c>
      <c r="M74" s="510">
        <f t="shared" si="16"/>
        <v>0</v>
      </c>
      <c r="N74" s="511">
        <f t="shared" si="16"/>
        <v>0</v>
      </c>
      <c r="O74" s="272"/>
    </row>
    <row r="75" spans="1:15" ht="15.75" thickBot="1" x14ac:dyDescent="0.3">
      <c r="A75" s="272"/>
      <c r="B75" s="314"/>
      <c r="C75" s="315"/>
      <c r="D75" s="316"/>
      <c r="E75" s="316"/>
      <c r="F75" s="316"/>
      <c r="G75" s="316"/>
      <c r="H75" s="317"/>
      <c r="I75" s="316"/>
      <c r="J75" s="316"/>
      <c r="K75" s="316"/>
      <c r="L75" s="316"/>
      <c r="M75" s="318"/>
      <c r="N75" s="319"/>
      <c r="O75" s="316"/>
    </row>
    <row r="76" spans="1:15" x14ac:dyDescent="0.25">
      <c r="A76" s="272"/>
      <c r="B76" s="320"/>
      <c r="C76" s="320"/>
      <c r="D76" s="320"/>
      <c r="E76" s="320"/>
      <c r="F76" s="320"/>
      <c r="G76" s="320"/>
      <c r="H76" s="320"/>
      <c r="I76" s="320"/>
      <c r="J76" s="320"/>
      <c r="K76" s="321"/>
      <c r="L76" s="321"/>
      <c r="M76" s="321"/>
      <c r="N76" s="321"/>
      <c r="O76" s="321"/>
    </row>
    <row r="77" spans="1:15" ht="15.75" thickBot="1" x14ac:dyDescent="0.3">
      <c r="A77" s="265"/>
      <c r="B77" s="458" t="s">
        <v>125</v>
      </c>
      <c r="C77" s="459"/>
      <c r="D77" s="460"/>
      <c r="E77" s="460"/>
      <c r="F77" s="460"/>
      <c r="G77" s="460"/>
      <c r="H77" s="459"/>
      <c r="I77" s="459"/>
      <c r="J77" s="459"/>
      <c r="K77" s="459"/>
      <c r="L77" s="459"/>
      <c r="M77" s="461"/>
      <c r="N77" s="459"/>
      <c r="O77" s="266"/>
    </row>
    <row r="78" spans="1:15" ht="15.75" thickBot="1" x14ac:dyDescent="0.3">
      <c r="A78" s="272"/>
      <c r="B78" s="354"/>
      <c r="C78" s="265"/>
      <c r="D78" s="272"/>
      <c r="E78" s="272"/>
      <c r="F78" s="272"/>
      <c r="G78" s="268" t="s">
        <v>157</v>
      </c>
      <c r="H78" s="269" t="s">
        <v>158</v>
      </c>
      <c r="I78" s="269" t="s">
        <v>159</v>
      </c>
      <c r="J78" s="269" t="s">
        <v>160</v>
      </c>
      <c r="K78" s="269" t="s">
        <v>161</v>
      </c>
      <c r="L78" s="269" t="s">
        <v>162</v>
      </c>
      <c r="M78" s="270" t="s">
        <v>163</v>
      </c>
      <c r="N78" s="270" t="s">
        <v>164</v>
      </c>
      <c r="O78" s="272"/>
    </row>
    <row r="79" spans="1:15" x14ac:dyDescent="0.25">
      <c r="A79" s="272"/>
      <c r="B79" s="271" t="s">
        <v>133</v>
      </c>
      <c r="C79" s="272"/>
      <c r="D79" s="272"/>
      <c r="E79" s="357"/>
      <c r="F79" s="272"/>
      <c r="G79" s="331"/>
      <c r="H79" s="275"/>
      <c r="I79" s="275"/>
      <c r="J79" s="275"/>
      <c r="K79" s="275"/>
      <c r="L79" s="275"/>
      <c r="M79" s="275"/>
      <c r="N79" s="276"/>
      <c r="O79" s="272"/>
    </row>
    <row r="80" spans="1:15" x14ac:dyDescent="0.25">
      <c r="A80" s="272"/>
      <c r="B80" s="277" t="s">
        <v>170</v>
      </c>
      <c r="C80" s="272"/>
      <c r="D80" s="272"/>
      <c r="E80" s="272"/>
      <c r="F80" s="272"/>
      <c r="G80" s="433">
        <f>N14*(1+$F$14)</f>
        <v>0</v>
      </c>
      <c r="H80" s="434">
        <f t="shared" ref="H80:N80" si="17">G80*(1+$F$14)</f>
        <v>0</v>
      </c>
      <c r="I80" s="435">
        <f t="shared" si="17"/>
        <v>0</v>
      </c>
      <c r="J80" s="435">
        <f t="shared" si="17"/>
        <v>0</v>
      </c>
      <c r="K80" s="435">
        <f t="shared" si="17"/>
        <v>0</v>
      </c>
      <c r="L80" s="435">
        <f t="shared" si="17"/>
        <v>0</v>
      </c>
      <c r="M80" s="435">
        <f t="shared" si="17"/>
        <v>0</v>
      </c>
      <c r="N80" s="436">
        <f t="shared" si="17"/>
        <v>0</v>
      </c>
      <c r="O80" s="272"/>
    </row>
    <row r="81" spans="1:15" x14ac:dyDescent="0.25">
      <c r="A81" s="272"/>
      <c r="B81" s="277" t="s">
        <v>533</v>
      </c>
      <c r="C81" s="679" t="str">
        <f>C15</f>
        <v>Name of First "Other" Source</v>
      </c>
      <c r="D81" s="679"/>
      <c r="E81" s="679"/>
      <c r="F81" s="280"/>
      <c r="G81" s="375">
        <v>0</v>
      </c>
      <c r="H81" s="366">
        <v>0</v>
      </c>
      <c r="I81" s="367">
        <v>0</v>
      </c>
      <c r="J81" s="367">
        <v>0</v>
      </c>
      <c r="K81" s="367">
        <v>0</v>
      </c>
      <c r="L81" s="367">
        <v>0</v>
      </c>
      <c r="M81" s="367">
        <v>0</v>
      </c>
      <c r="N81" s="368">
        <v>0</v>
      </c>
      <c r="O81" s="272"/>
    </row>
    <row r="82" spans="1:15" x14ac:dyDescent="0.25">
      <c r="A82" s="272"/>
      <c r="B82" s="281" t="s">
        <v>533</v>
      </c>
      <c r="C82" s="680" t="str">
        <f>C16</f>
        <v>Name of Second "Other" Source</v>
      </c>
      <c r="D82" s="680"/>
      <c r="E82" s="680"/>
      <c r="F82" s="282"/>
      <c r="G82" s="369">
        <v>0</v>
      </c>
      <c r="H82" s="441">
        <v>0</v>
      </c>
      <c r="I82" s="370">
        <v>0</v>
      </c>
      <c r="J82" s="367">
        <v>0</v>
      </c>
      <c r="K82" s="367">
        <v>0</v>
      </c>
      <c r="L82" s="367">
        <v>0</v>
      </c>
      <c r="M82" s="367">
        <v>0</v>
      </c>
      <c r="N82" s="368">
        <v>0</v>
      </c>
      <c r="O82" s="272"/>
    </row>
    <row r="83" spans="1:15" x14ac:dyDescent="0.25">
      <c r="A83" s="272"/>
      <c r="B83" s="283" t="s">
        <v>134</v>
      </c>
      <c r="C83" s="354"/>
      <c r="D83" s="272"/>
      <c r="E83" s="272"/>
      <c r="F83" s="335" t="s">
        <v>0</v>
      </c>
      <c r="G83" s="371">
        <f>SUM(G80:G82)</f>
        <v>0</v>
      </c>
      <c r="H83" s="437">
        <f t="shared" ref="H83:N83" si="18">SUM(H80:H82)</f>
        <v>0</v>
      </c>
      <c r="I83" s="364">
        <f t="shared" si="18"/>
        <v>0</v>
      </c>
      <c r="J83" s="372">
        <f t="shared" si="18"/>
        <v>0</v>
      </c>
      <c r="K83" s="372">
        <f t="shared" si="18"/>
        <v>0</v>
      </c>
      <c r="L83" s="372">
        <f t="shared" si="18"/>
        <v>0</v>
      </c>
      <c r="M83" s="372">
        <f t="shared" si="18"/>
        <v>0</v>
      </c>
      <c r="N83" s="373">
        <f t="shared" si="18"/>
        <v>0</v>
      </c>
      <c r="O83" s="272"/>
    </row>
    <row r="84" spans="1:15" x14ac:dyDescent="0.25">
      <c r="A84" s="272"/>
      <c r="B84" s="271"/>
      <c r="C84" s="272"/>
      <c r="D84" s="272"/>
      <c r="E84" s="272"/>
      <c r="F84" s="285"/>
      <c r="G84" s="438"/>
      <c r="H84" s="701"/>
      <c r="I84" s="701"/>
      <c r="J84" s="701"/>
      <c r="K84" s="701"/>
      <c r="L84" s="701"/>
      <c r="M84" s="701"/>
      <c r="N84" s="702"/>
      <c r="O84" s="272"/>
    </row>
    <row r="85" spans="1:15" ht="15.75" thickBot="1" x14ac:dyDescent="0.3">
      <c r="A85" s="272"/>
      <c r="B85" s="286" t="s">
        <v>534</v>
      </c>
      <c r="C85" s="287"/>
      <c r="D85" s="287"/>
      <c r="E85" s="287"/>
      <c r="F85" s="322"/>
      <c r="G85" s="376">
        <f>G83*-($F$19)</f>
        <v>0</v>
      </c>
      <c r="H85" s="439">
        <f>H83*-($F$19)</f>
        <v>0</v>
      </c>
      <c r="I85" s="377">
        <f t="shared" ref="I85:N85" si="19">I83*-($F$19)</f>
        <v>0</v>
      </c>
      <c r="J85" s="377">
        <f t="shared" si="19"/>
        <v>0</v>
      </c>
      <c r="K85" s="377">
        <f t="shared" si="19"/>
        <v>0</v>
      </c>
      <c r="L85" s="377">
        <f t="shared" si="19"/>
        <v>0</v>
      </c>
      <c r="M85" s="377">
        <f t="shared" si="19"/>
        <v>0</v>
      </c>
      <c r="N85" s="378">
        <f t="shared" si="19"/>
        <v>0</v>
      </c>
      <c r="O85" s="272"/>
    </row>
    <row r="86" spans="1:15" ht="16.5" thickTop="1" thickBot="1" x14ac:dyDescent="0.3">
      <c r="A86" s="272"/>
      <c r="B86" s="289" t="s">
        <v>135</v>
      </c>
      <c r="C86" s="272"/>
      <c r="D86" s="272"/>
      <c r="E86" s="272"/>
      <c r="F86" s="335" t="s">
        <v>0</v>
      </c>
      <c r="G86" s="379">
        <f t="shared" ref="G86:N86" si="20">SUM(G83+G85)</f>
        <v>0</v>
      </c>
      <c r="H86" s="440">
        <f t="shared" si="20"/>
        <v>0</v>
      </c>
      <c r="I86" s="380">
        <f t="shared" si="20"/>
        <v>0</v>
      </c>
      <c r="J86" s="380">
        <f t="shared" si="20"/>
        <v>0</v>
      </c>
      <c r="K86" s="380">
        <f t="shared" si="20"/>
        <v>0</v>
      </c>
      <c r="L86" s="380">
        <f t="shared" si="20"/>
        <v>0</v>
      </c>
      <c r="M86" s="380">
        <f t="shared" si="20"/>
        <v>0</v>
      </c>
      <c r="N86" s="381">
        <f t="shared" si="20"/>
        <v>0</v>
      </c>
      <c r="O86" s="272"/>
    </row>
    <row r="87" spans="1:15" x14ac:dyDescent="0.25">
      <c r="A87" s="272"/>
      <c r="B87" s="290"/>
      <c r="C87" s="290"/>
      <c r="D87" s="272"/>
      <c r="E87" s="272"/>
      <c r="F87" s="272"/>
      <c r="G87" s="272"/>
      <c r="H87" s="290"/>
      <c r="I87" s="290"/>
      <c r="J87" s="290"/>
      <c r="K87" s="290"/>
      <c r="L87" s="290"/>
      <c r="M87" s="290"/>
      <c r="N87" s="290"/>
      <c r="O87" s="272"/>
    </row>
    <row r="88" spans="1:15" ht="15.75" thickBot="1" x14ac:dyDescent="0.3">
      <c r="A88" s="265"/>
      <c r="B88" s="458" t="s">
        <v>136</v>
      </c>
      <c r="C88" s="459"/>
      <c r="D88" s="459"/>
      <c r="E88" s="459"/>
      <c r="F88" s="459"/>
      <c r="G88" s="459"/>
      <c r="H88" s="459"/>
      <c r="I88" s="459"/>
      <c r="J88" s="459"/>
      <c r="K88" s="461"/>
      <c r="L88" s="459"/>
      <c r="M88" s="459"/>
      <c r="N88" s="459"/>
      <c r="O88" s="266"/>
    </row>
    <row r="89" spans="1:15" ht="15.75" thickBot="1" x14ac:dyDescent="0.3">
      <c r="A89" s="265"/>
      <c r="B89" s="271" t="s">
        <v>137</v>
      </c>
      <c r="C89" s="265"/>
      <c r="D89" s="283"/>
      <c r="E89" s="283"/>
      <c r="F89" s="265"/>
      <c r="G89" s="268" t="s">
        <v>157</v>
      </c>
      <c r="H89" s="269" t="s">
        <v>158</v>
      </c>
      <c r="I89" s="269" t="s">
        <v>159</v>
      </c>
      <c r="J89" s="269" t="s">
        <v>160</v>
      </c>
      <c r="K89" s="269" t="s">
        <v>161</v>
      </c>
      <c r="L89" s="269" t="s">
        <v>162</v>
      </c>
      <c r="M89" s="270" t="s">
        <v>163</v>
      </c>
      <c r="N89" s="270" t="s">
        <v>164</v>
      </c>
      <c r="O89" s="265"/>
    </row>
    <row r="90" spans="1:15" x14ac:dyDescent="0.25">
      <c r="A90" s="265"/>
      <c r="B90" s="293" t="s">
        <v>144</v>
      </c>
      <c r="C90" s="293"/>
      <c r="D90" s="293"/>
      <c r="E90" s="293"/>
      <c r="F90" s="293"/>
      <c r="G90" s="442">
        <f t="shared" ref="G90:G110" si="21">N24*(1+$E$24)</f>
        <v>0</v>
      </c>
      <c r="H90" s="443">
        <f>G90*(1+$E$24)</f>
        <v>0</v>
      </c>
      <c r="I90" s="443">
        <f t="shared" ref="I90:N90" si="22">H90*(1+$E$24)</f>
        <v>0</v>
      </c>
      <c r="J90" s="443">
        <f t="shared" si="22"/>
        <v>0</v>
      </c>
      <c r="K90" s="443">
        <f t="shared" si="22"/>
        <v>0</v>
      </c>
      <c r="L90" s="443">
        <f t="shared" si="22"/>
        <v>0</v>
      </c>
      <c r="M90" s="443">
        <f t="shared" si="22"/>
        <v>0</v>
      </c>
      <c r="N90" s="444">
        <f t="shared" si="22"/>
        <v>0</v>
      </c>
      <c r="O90" s="265"/>
    </row>
    <row r="91" spans="1:15" x14ac:dyDescent="0.25">
      <c r="A91" s="265"/>
      <c r="B91" s="294" t="s">
        <v>143</v>
      </c>
      <c r="C91" s="294"/>
      <c r="D91" s="294"/>
      <c r="E91" s="294"/>
      <c r="F91" s="294"/>
      <c r="G91" s="445">
        <f t="shared" si="21"/>
        <v>0</v>
      </c>
      <c r="H91" s="443">
        <f t="shared" ref="H91:N110" si="23">G91*(1+$E$24)</f>
        <v>0</v>
      </c>
      <c r="I91" s="443">
        <f t="shared" si="23"/>
        <v>0</v>
      </c>
      <c r="J91" s="443">
        <f t="shared" si="23"/>
        <v>0</v>
      </c>
      <c r="K91" s="443">
        <f t="shared" si="23"/>
        <v>0</v>
      </c>
      <c r="L91" s="443">
        <f t="shared" si="23"/>
        <v>0</v>
      </c>
      <c r="M91" s="443">
        <f t="shared" si="23"/>
        <v>0</v>
      </c>
      <c r="N91" s="444">
        <f t="shared" si="23"/>
        <v>0</v>
      </c>
      <c r="O91" s="265"/>
    </row>
    <row r="92" spans="1:15" x14ac:dyDescent="0.25">
      <c r="A92" s="265"/>
      <c r="B92" s="294" t="s">
        <v>146</v>
      </c>
      <c r="C92" s="294"/>
      <c r="D92" s="294"/>
      <c r="E92" s="294"/>
      <c r="F92" s="294"/>
      <c r="G92" s="445">
        <f t="shared" si="21"/>
        <v>0</v>
      </c>
      <c r="H92" s="443">
        <f t="shared" si="23"/>
        <v>0</v>
      </c>
      <c r="I92" s="443">
        <f t="shared" si="23"/>
        <v>0</v>
      </c>
      <c r="J92" s="443">
        <f t="shared" si="23"/>
        <v>0</v>
      </c>
      <c r="K92" s="443">
        <f t="shared" si="23"/>
        <v>0</v>
      </c>
      <c r="L92" s="443">
        <f t="shared" si="23"/>
        <v>0</v>
      </c>
      <c r="M92" s="443">
        <f t="shared" si="23"/>
        <v>0</v>
      </c>
      <c r="N92" s="444">
        <f t="shared" si="23"/>
        <v>0</v>
      </c>
      <c r="O92" s="265"/>
    </row>
    <row r="93" spans="1:15" x14ac:dyDescent="0.25">
      <c r="A93" s="265"/>
      <c r="B93" s="294" t="s">
        <v>535</v>
      </c>
      <c r="C93" s="294"/>
      <c r="D93" s="294"/>
      <c r="E93" s="294"/>
      <c r="F93" s="294"/>
      <c r="G93" s="445">
        <f t="shared" si="21"/>
        <v>0</v>
      </c>
      <c r="H93" s="443">
        <f t="shared" si="23"/>
        <v>0</v>
      </c>
      <c r="I93" s="443">
        <f t="shared" si="23"/>
        <v>0</v>
      </c>
      <c r="J93" s="443">
        <f t="shared" si="23"/>
        <v>0</v>
      </c>
      <c r="K93" s="443">
        <f t="shared" si="23"/>
        <v>0</v>
      </c>
      <c r="L93" s="443">
        <f t="shared" si="23"/>
        <v>0</v>
      </c>
      <c r="M93" s="443">
        <f t="shared" si="23"/>
        <v>0</v>
      </c>
      <c r="N93" s="444">
        <f t="shared" si="23"/>
        <v>0</v>
      </c>
      <c r="O93" s="265"/>
    </row>
    <row r="94" spans="1:15" x14ac:dyDescent="0.25">
      <c r="A94" s="265"/>
      <c r="B94" s="294" t="s">
        <v>145</v>
      </c>
      <c r="C94" s="294"/>
      <c r="D94" s="294"/>
      <c r="E94" s="294"/>
      <c r="F94" s="294"/>
      <c r="G94" s="445">
        <f t="shared" si="21"/>
        <v>0</v>
      </c>
      <c r="H94" s="443">
        <f t="shared" si="23"/>
        <v>0</v>
      </c>
      <c r="I94" s="443">
        <f t="shared" si="23"/>
        <v>0</v>
      </c>
      <c r="J94" s="443">
        <f t="shared" si="23"/>
        <v>0</v>
      </c>
      <c r="K94" s="443">
        <f t="shared" si="23"/>
        <v>0</v>
      </c>
      <c r="L94" s="443">
        <f t="shared" si="23"/>
        <v>0</v>
      </c>
      <c r="M94" s="443">
        <f t="shared" si="23"/>
        <v>0</v>
      </c>
      <c r="N94" s="444">
        <f t="shared" si="23"/>
        <v>0</v>
      </c>
      <c r="O94" s="265"/>
    </row>
    <row r="95" spans="1:15" x14ac:dyDescent="0.25">
      <c r="A95" s="265"/>
      <c r="B95" s="294" t="s">
        <v>148</v>
      </c>
      <c r="C95" s="294"/>
      <c r="D95" s="294"/>
      <c r="E95" s="294"/>
      <c r="F95" s="294"/>
      <c r="G95" s="445">
        <f t="shared" si="21"/>
        <v>0</v>
      </c>
      <c r="H95" s="443">
        <f t="shared" si="23"/>
        <v>0</v>
      </c>
      <c r="I95" s="443">
        <f t="shared" si="23"/>
        <v>0</v>
      </c>
      <c r="J95" s="443">
        <f t="shared" si="23"/>
        <v>0</v>
      </c>
      <c r="K95" s="443">
        <f t="shared" si="23"/>
        <v>0</v>
      </c>
      <c r="L95" s="443">
        <f t="shared" si="23"/>
        <v>0</v>
      </c>
      <c r="M95" s="443">
        <f t="shared" si="23"/>
        <v>0</v>
      </c>
      <c r="N95" s="444">
        <f t="shared" si="23"/>
        <v>0</v>
      </c>
      <c r="O95" s="265"/>
    </row>
    <row r="96" spans="1:15" x14ac:dyDescent="0.25">
      <c r="A96" s="265"/>
      <c r="B96" s="294" t="s">
        <v>147</v>
      </c>
      <c r="C96" s="294"/>
      <c r="D96" s="294"/>
      <c r="E96" s="294"/>
      <c r="F96" s="294"/>
      <c r="G96" s="445">
        <f t="shared" si="21"/>
        <v>0</v>
      </c>
      <c r="H96" s="443">
        <f t="shared" si="23"/>
        <v>0</v>
      </c>
      <c r="I96" s="443">
        <f t="shared" si="23"/>
        <v>0</v>
      </c>
      <c r="J96" s="443">
        <f t="shared" si="23"/>
        <v>0</v>
      </c>
      <c r="K96" s="443">
        <f t="shared" si="23"/>
        <v>0</v>
      </c>
      <c r="L96" s="443">
        <f t="shared" si="23"/>
        <v>0</v>
      </c>
      <c r="M96" s="443">
        <f t="shared" si="23"/>
        <v>0</v>
      </c>
      <c r="N96" s="444">
        <f t="shared" si="23"/>
        <v>0</v>
      </c>
      <c r="O96" s="265"/>
    </row>
    <row r="97" spans="1:15" x14ac:dyDescent="0.25">
      <c r="A97" s="265"/>
      <c r="B97" s="294" t="s">
        <v>536</v>
      </c>
      <c r="C97" s="294"/>
      <c r="D97" s="294"/>
      <c r="E97" s="294"/>
      <c r="F97" s="294"/>
      <c r="G97" s="445">
        <f t="shared" si="21"/>
        <v>0</v>
      </c>
      <c r="H97" s="443">
        <f t="shared" si="23"/>
        <v>0</v>
      </c>
      <c r="I97" s="443">
        <f t="shared" si="23"/>
        <v>0</v>
      </c>
      <c r="J97" s="443">
        <f t="shared" si="23"/>
        <v>0</v>
      </c>
      <c r="K97" s="443">
        <f t="shared" si="23"/>
        <v>0</v>
      </c>
      <c r="L97" s="443">
        <f t="shared" si="23"/>
        <v>0</v>
      </c>
      <c r="M97" s="443">
        <f t="shared" si="23"/>
        <v>0</v>
      </c>
      <c r="N97" s="444">
        <f t="shared" si="23"/>
        <v>0</v>
      </c>
      <c r="O97" s="265"/>
    </row>
    <row r="98" spans="1:15" x14ac:dyDescent="0.25">
      <c r="A98" s="265"/>
      <c r="B98" s="294" t="s">
        <v>142</v>
      </c>
      <c r="C98" s="294"/>
      <c r="D98" s="294"/>
      <c r="E98" s="294"/>
      <c r="F98" s="294"/>
      <c r="G98" s="445">
        <f t="shared" si="21"/>
        <v>0</v>
      </c>
      <c r="H98" s="443">
        <f t="shared" si="23"/>
        <v>0</v>
      </c>
      <c r="I98" s="443">
        <f t="shared" si="23"/>
        <v>0</v>
      </c>
      <c r="J98" s="443">
        <f t="shared" si="23"/>
        <v>0</v>
      </c>
      <c r="K98" s="443">
        <f t="shared" si="23"/>
        <v>0</v>
      </c>
      <c r="L98" s="443">
        <f t="shared" si="23"/>
        <v>0</v>
      </c>
      <c r="M98" s="443">
        <f t="shared" si="23"/>
        <v>0</v>
      </c>
      <c r="N98" s="444">
        <f t="shared" si="23"/>
        <v>0</v>
      </c>
      <c r="O98" s="265"/>
    </row>
    <row r="99" spans="1:15" x14ac:dyDescent="0.25">
      <c r="A99" s="265"/>
      <c r="B99" s="294" t="s">
        <v>537</v>
      </c>
      <c r="C99" s="294"/>
      <c r="D99" s="294"/>
      <c r="E99" s="294"/>
      <c r="F99" s="294"/>
      <c r="G99" s="445">
        <f t="shared" si="21"/>
        <v>0</v>
      </c>
      <c r="H99" s="443">
        <f t="shared" si="23"/>
        <v>0</v>
      </c>
      <c r="I99" s="443">
        <f t="shared" si="23"/>
        <v>0</v>
      </c>
      <c r="J99" s="443">
        <f t="shared" si="23"/>
        <v>0</v>
      </c>
      <c r="K99" s="443">
        <f t="shared" si="23"/>
        <v>0</v>
      </c>
      <c r="L99" s="443">
        <f t="shared" si="23"/>
        <v>0</v>
      </c>
      <c r="M99" s="443">
        <f t="shared" si="23"/>
        <v>0</v>
      </c>
      <c r="N99" s="444">
        <f t="shared" si="23"/>
        <v>0</v>
      </c>
      <c r="O99" s="265"/>
    </row>
    <row r="100" spans="1:15" x14ac:dyDescent="0.25">
      <c r="A100" s="265"/>
      <c r="B100" s="294" t="s">
        <v>141</v>
      </c>
      <c r="C100" s="294"/>
      <c r="D100" s="294"/>
      <c r="E100" s="294"/>
      <c r="F100" s="294"/>
      <c r="G100" s="445">
        <f t="shared" si="21"/>
        <v>0</v>
      </c>
      <c r="H100" s="443">
        <f t="shared" si="23"/>
        <v>0</v>
      </c>
      <c r="I100" s="443">
        <f t="shared" si="23"/>
        <v>0</v>
      </c>
      <c r="J100" s="443">
        <f t="shared" si="23"/>
        <v>0</v>
      </c>
      <c r="K100" s="443">
        <f t="shared" si="23"/>
        <v>0</v>
      </c>
      <c r="L100" s="443">
        <f t="shared" si="23"/>
        <v>0</v>
      </c>
      <c r="M100" s="443">
        <f t="shared" si="23"/>
        <v>0</v>
      </c>
      <c r="N100" s="444">
        <f t="shared" si="23"/>
        <v>0</v>
      </c>
      <c r="O100" s="265"/>
    </row>
    <row r="101" spans="1:15" x14ac:dyDescent="0.25">
      <c r="A101" s="265"/>
      <c r="B101" s="294" t="s">
        <v>538</v>
      </c>
      <c r="C101" s="294"/>
      <c r="D101" s="294"/>
      <c r="E101" s="294"/>
      <c r="F101" s="294"/>
      <c r="G101" s="445">
        <f t="shared" si="21"/>
        <v>0</v>
      </c>
      <c r="H101" s="443">
        <f t="shared" si="23"/>
        <v>0</v>
      </c>
      <c r="I101" s="443">
        <f t="shared" si="23"/>
        <v>0</v>
      </c>
      <c r="J101" s="443">
        <f t="shared" si="23"/>
        <v>0</v>
      </c>
      <c r="K101" s="443">
        <f t="shared" si="23"/>
        <v>0</v>
      </c>
      <c r="L101" s="443">
        <f t="shared" si="23"/>
        <v>0</v>
      </c>
      <c r="M101" s="443">
        <f t="shared" si="23"/>
        <v>0</v>
      </c>
      <c r="N101" s="444">
        <f t="shared" si="23"/>
        <v>0</v>
      </c>
      <c r="O101" s="265"/>
    </row>
    <row r="102" spans="1:15" x14ac:dyDescent="0.25">
      <c r="A102" s="265"/>
      <c r="B102" s="294" t="s">
        <v>539</v>
      </c>
      <c r="C102" s="294"/>
      <c r="D102" s="294"/>
      <c r="E102" s="294"/>
      <c r="F102" s="294"/>
      <c r="G102" s="445">
        <f t="shared" si="21"/>
        <v>0</v>
      </c>
      <c r="H102" s="443">
        <f t="shared" si="23"/>
        <v>0</v>
      </c>
      <c r="I102" s="443">
        <f t="shared" si="23"/>
        <v>0</v>
      </c>
      <c r="J102" s="443">
        <f t="shared" si="23"/>
        <v>0</v>
      </c>
      <c r="K102" s="443">
        <f t="shared" si="23"/>
        <v>0</v>
      </c>
      <c r="L102" s="443">
        <f t="shared" si="23"/>
        <v>0</v>
      </c>
      <c r="M102" s="443">
        <f t="shared" si="23"/>
        <v>0</v>
      </c>
      <c r="N102" s="444">
        <f t="shared" si="23"/>
        <v>0</v>
      </c>
      <c r="O102" s="265"/>
    </row>
    <row r="103" spans="1:15" x14ac:dyDescent="0.25">
      <c r="A103" s="265"/>
      <c r="B103" s="294" t="s">
        <v>540</v>
      </c>
      <c r="C103" s="294"/>
      <c r="D103" s="294"/>
      <c r="E103" s="294"/>
      <c r="F103" s="294"/>
      <c r="G103" s="445">
        <f t="shared" si="21"/>
        <v>0</v>
      </c>
      <c r="H103" s="443">
        <f t="shared" si="23"/>
        <v>0</v>
      </c>
      <c r="I103" s="443">
        <f t="shared" si="23"/>
        <v>0</v>
      </c>
      <c r="J103" s="443">
        <f t="shared" si="23"/>
        <v>0</v>
      </c>
      <c r="K103" s="443">
        <f t="shared" si="23"/>
        <v>0</v>
      </c>
      <c r="L103" s="443">
        <f t="shared" si="23"/>
        <v>0</v>
      </c>
      <c r="M103" s="443">
        <f t="shared" si="23"/>
        <v>0</v>
      </c>
      <c r="N103" s="444">
        <f t="shared" si="23"/>
        <v>0</v>
      </c>
      <c r="O103" s="265"/>
    </row>
    <row r="104" spans="1:15" x14ac:dyDescent="0.25">
      <c r="A104" s="265"/>
      <c r="B104" s="294" t="s">
        <v>541</v>
      </c>
      <c r="C104" s="294"/>
      <c r="D104" s="294"/>
      <c r="E104" s="294"/>
      <c r="F104" s="294"/>
      <c r="G104" s="445">
        <f t="shared" si="21"/>
        <v>0</v>
      </c>
      <c r="H104" s="443">
        <f t="shared" si="23"/>
        <v>0</v>
      </c>
      <c r="I104" s="443">
        <f t="shared" si="23"/>
        <v>0</v>
      </c>
      <c r="J104" s="443">
        <f t="shared" si="23"/>
        <v>0</v>
      </c>
      <c r="K104" s="443">
        <f t="shared" si="23"/>
        <v>0</v>
      </c>
      <c r="L104" s="443">
        <f t="shared" si="23"/>
        <v>0</v>
      </c>
      <c r="M104" s="443">
        <f t="shared" si="23"/>
        <v>0</v>
      </c>
      <c r="N104" s="444">
        <f t="shared" si="23"/>
        <v>0</v>
      </c>
      <c r="O104" s="265"/>
    </row>
    <row r="105" spans="1:15" x14ac:dyDescent="0.25">
      <c r="A105" s="265"/>
      <c r="B105" s="294" t="s">
        <v>139</v>
      </c>
      <c r="C105" s="294"/>
      <c r="D105" s="294"/>
      <c r="E105" s="294"/>
      <c r="F105" s="294"/>
      <c r="G105" s="445">
        <f t="shared" si="21"/>
        <v>0</v>
      </c>
      <c r="H105" s="443">
        <f t="shared" si="23"/>
        <v>0</v>
      </c>
      <c r="I105" s="443">
        <f t="shared" si="23"/>
        <v>0</v>
      </c>
      <c r="J105" s="443">
        <f t="shared" si="23"/>
        <v>0</v>
      </c>
      <c r="K105" s="443">
        <f t="shared" si="23"/>
        <v>0</v>
      </c>
      <c r="L105" s="443">
        <f t="shared" si="23"/>
        <v>0</v>
      </c>
      <c r="M105" s="443">
        <f t="shared" si="23"/>
        <v>0</v>
      </c>
      <c r="N105" s="444">
        <f t="shared" si="23"/>
        <v>0</v>
      </c>
      <c r="O105" s="265"/>
    </row>
    <row r="106" spans="1:15" x14ac:dyDescent="0.25">
      <c r="A106" s="265"/>
      <c r="B106" s="294" t="s">
        <v>140</v>
      </c>
      <c r="C106" s="294"/>
      <c r="D106" s="294"/>
      <c r="E106" s="294"/>
      <c r="F106" s="294"/>
      <c r="G106" s="445">
        <f t="shared" si="21"/>
        <v>0</v>
      </c>
      <c r="H106" s="443">
        <f t="shared" si="23"/>
        <v>0</v>
      </c>
      <c r="I106" s="443">
        <f t="shared" si="23"/>
        <v>0</v>
      </c>
      <c r="J106" s="443">
        <f t="shared" si="23"/>
        <v>0</v>
      </c>
      <c r="K106" s="443">
        <f t="shared" si="23"/>
        <v>0</v>
      </c>
      <c r="L106" s="443">
        <f t="shared" si="23"/>
        <v>0</v>
      </c>
      <c r="M106" s="443">
        <f t="shared" si="23"/>
        <v>0</v>
      </c>
      <c r="N106" s="444">
        <f t="shared" si="23"/>
        <v>0</v>
      </c>
      <c r="O106" s="265"/>
    </row>
    <row r="107" spans="1:15" x14ac:dyDescent="0.25">
      <c r="A107" s="265"/>
      <c r="B107" s="294" t="s">
        <v>138</v>
      </c>
      <c r="C107" s="294"/>
      <c r="D107" s="294"/>
      <c r="E107" s="294"/>
      <c r="F107" s="294"/>
      <c r="G107" s="445">
        <f t="shared" si="21"/>
        <v>0</v>
      </c>
      <c r="H107" s="443">
        <f t="shared" si="23"/>
        <v>0</v>
      </c>
      <c r="I107" s="443">
        <f t="shared" si="23"/>
        <v>0</v>
      </c>
      <c r="J107" s="443">
        <f t="shared" si="23"/>
        <v>0</v>
      </c>
      <c r="K107" s="443">
        <f t="shared" si="23"/>
        <v>0</v>
      </c>
      <c r="L107" s="443">
        <f t="shared" si="23"/>
        <v>0</v>
      </c>
      <c r="M107" s="443">
        <f t="shared" si="23"/>
        <v>0</v>
      </c>
      <c r="N107" s="444">
        <f t="shared" si="23"/>
        <v>0</v>
      </c>
      <c r="O107" s="337"/>
    </row>
    <row r="108" spans="1:15" x14ac:dyDescent="0.25">
      <c r="A108" s="265"/>
      <c r="B108" s="294" t="s">
        <v>542</v>
      </c>
      <c r="C108" s="294"/>
      <c r="D108" s="294"/>
      <c r="E108" s="294"/>
      <c r="F108" s="294"/>
      <c r="G108" s="445">
        <f t="shared" si="21"/>
        <v>0</v>
      </c>
      <c r="H108" s="443">
        <f t="shared" si="23"/>
        <v>0</v>
      </c>
      <c r="I108" s="443">
        <f t="shared" si="23"/>
        <v>0</v>
      </c>
      <c r="J108" s="443">
        <f t="shared" si="23"/>
        <v>0</v>
      </c>
      <c r="K108" s="443">
        <f t="shared" si="23"/>
        <v>0</v>
      </c>
      <c r="L108" s="443">
        <f t="shared" si="23"/>
        <v>0</v>
      </c>
      <c r="M108" s="443">
        <f t="shared" si="23"/>
        <v>0</v>
      </c>
      <c r="N108" s="444">
        <f t="shared" si="23"/>
        <v>0</v>
      </c>
      <c r="O108" s="265"/>
    </row>
    <row r="109" spans="1:15" x14ac:dyDescent="0.25">
      <c r="A109" s="265"/>
      <c r="B109" s="294" t="s">
        <v>543</v>
      </c>
      <c r="C109" s="294"/>
      <c r="D109" s="294"/>
      <c r="E109" s="294"/>
      <c r="F109" s="294"/>
      <c r="G109" s="445">
        <f t="shared" si="21"/>
        <v>0</v>
      </c>
      <c r="H109" s="443">
        <f t="shared" si="23"/>
        <v>0</v>
      </c>
      <c r="I109" s="443">
        <f t="shared" si="23"/>
        <v>0</v>
      </c>
      <c r="J109" s="443">
        <f t="shared" si="23"/>
        <v>0</v>
      </c>
      <c r="K109" s="443">
        <f t="shared" si="23"/>
        <v>0</v>
      </c>
      <c r="L109" s="443">
        <f t="shared" si="23"/>
        <v>0</v>
      </c>
      <c r="M109" s="443">
        <f t="shared" si="23"/>
        <v>0</v>
      </c>
      <c r="N109" s="444">
        <f t="shared" si="23"/>
        <v>0</v>
      </c>
      <c r="O109" s="265"/>
    </row>
    <row r="110" spans="1:15" x14ac:dyDescent="0.25">
      <c r="A110" s="265"/>
      <c r="B110" s="281" t="s">
        <v>149</v>
      </c>
      <c r="C110" s="281"/>
      <c r="D110" s="281"/>
      <c r="E110" s="281"/>
      <c r="F110" s="281"/>
      <c r="G110" s="446">
        <f t="shared" si="21"/>
        <v>0</v>
      </c>
      <c r="H110" s="443">
        <f t="shared" si="23"/>
        <v>0</v>
      </c>
      <c r="I110" s="443">
        <f t="shared" si="23"/>
        <v>0</v>
      </c>
      <c r="J110" s="443">
        <f t="shared" si="23"/>
        <v>0</v>
      </c>
      <c r="K110" s="443">
        <f t="shared" si="23"/>
        <v>0</v>
      </c>
      <c r="L110" s="443">
        <f t="shared" si="23"/>
        <v>0</v>
      </c>
      <c r="M110" s="443">
        <f t="shared" si="23"/>
        <v>0</v>
      </c>
      <c r="N110" s="444">
        <f t="shared" si="23"/>
        <v>0</v>
      </c>
      <c r="O110" s="265"/>
    </row>
    <row r="111" spans="1:15" x14ac:dyDescent="0.25">
      <c r="A111" s="265"/>
      <c r="B111" s="295" t="s">
        <v>150</v>
      </c>
      <c r="C111" s="283"/>
      <c r="D111" s="265"/>
      <c r="E111" s="284"/>
      <c r="F111" s="265"/>
      <c r="G111" s="447">
        <f t="shared" ref="G111:N111" si="24">SUM(G90:G110)</f>
        <v>0</v>
      </c>
      <c r="H111" s="448">
        <f t="shared" si="24"/>
        <v>0</v>
      </c>
      <c r="I111" s="390">
        <f t="shared" si="24"/>
        <v>0</v>
      </c>
      <c r="J111" s="390">
        <f t="shared" si="24"/>
        <v>0</v>
      </c>
      <c r="K111" s="390">
        <f t="shared" si="24"/>
        <v>0</v>
      </c>
      <c r="L111" s="390">
        <f t="shared" si="24"/>
        <v>0</v>
      </c>
      <c r="M111" s="390">
        <f t="shared" si="24"/>
        <v>0</v>
      </c>
      <c r="N111" s="391">
        <f t="shared" si="24"/>
        <v>0</v>
      </c>
      <c r="O111" s="265"/>
    </row>
    <row r="112" spans="1:15" ht="7.9" customHeight="1" x14ac:dyDescent="0.25">
      <c r="A112" s="265"/>
      <c r="B112" s="295"/>
      <c r="C112" s="283"/>
      <c r="D112" s="265"/>
      <c r="E112" s="296"/>
      <c r="F112" s="265"/>
      <c r="G112" s="703"/>
      <c r="H112" s="704"/>
      <c r="I112" s="704"/>
      <c r="J112" s="704"/>
      <c r="K112" s="704"/>
      <c r="L112" s="704"/>
      <c r="M112" s="704"/>
      <c r="N112" s="705"/>
      <c r="O112" s="265"/>
    </row>
    <row r="113" spans="1:15" x14ac:dyDescent="0.25">
      <c r="A113" s="265"/>
      <c r="B113" s="297" t="s">
        <v>151</v>
      </c>
      <c r="C113" s="298"/>
      <c r="D113" s="299"/>
      <c r="E113" s="299"/>
      <c r="F113" s="299"/>
      <c r="G113" s="300">
        <v>0</v>
      </c>
      <c r="H113" s="323">
        <v>0</v>
      </c>
      <c r="I113" s="301">
        <v>0</v>
      </c>
      <c r="J113" s="301">
        <v>0</v>
      </c>
      <c r="K113" s="301">
        <v>0</v>
      </c>
      <c r="L113" s="301">
        <v>0</v>
      </c>
      <c r="M113" s="301">
        <v>0</v>
      </c>
      <c r="N113" s="302">
        <v>0</v>
      </c>
      <c r="O113" s="265"/>
    </row>
    <row r="114" spans="1:15" x14ac:dyDescent="0.25">
      <c r="A114" s="265"/>
      <c r="B114" s="303" t="s">
        <v>152</v>
      </c>
      <c r="C114" s="304"/>
      <c r="D114" s="305"/>
      <c r="E114" s="305"/>
      <c r="F114" s="306"/>
      <c r="G114" s="307">
        <v>0</v>
      </c>
      <c r="H114" s="324">
        <v>0</v>
      </c>
      <c r="I114" s="308">
        <v>0</v>
      </c>
      <c r="J114" s="308">
        <v>0</v>
      </c>
      <c r="K114" s="308">
        <v>0</v>
      </c>
      <c r="L114" s="308">
        <v>0</v>
      </c>
      <c r="M114" s="308">
        <v>0</v>
      </c>
      <c r="N114" s="309">
        <v>0</v>
      </c>
      <c r="O114" s="265"/>
    </row>
    <row r="115" spans="1:15" ht="15.75" thickBot="1" x14ac:dyDescent="0.3">
      <c r="A115" s="265"/>
      <c r="B115" s="328" t="s">
        <v>153</v>
      </c>
      <c r="C115" s="329"/>
      <c r="D115" s="329"/>
      <c r="E115" s="329"/>
      <c r="F115" s="330"/>
      <c r="G115" s="449">
        <f>SUM(G113:G114)</f>
        <v>0</v>
      </c>
      <c r="H115" s="450">
        <f>SUM(H113:H114)</f>
        <v>0</v>
      </c>
      <c r="I115" s="451">
        <f t="shared" ref="I115:N115" si="25">SUM(I113:I114)</f>
        <v>0</v>
      </c>
      <c r="J115" s="451">
        <f t="shared" si="25"/>
        <v>0</v>
      </c>
      <c r="K115" s="451">
        <f t="shared" si="25"/>
        <v>0</v>
      </c>
      <c r="L115" s="451">
        <f t="shared" si="25"/>
        <v>0</v>
      </c>
      <c r="M115" s="451">
        <f>SUM(M113:M114)</f>
        <v>0</v>
      </c>
      <c r="N115" s="452">
        <f t="shared" si="25"/>
        <v>0</v>
      </c>
      <c r="O115" s="265"/>
    </row>
    <row r="116" spans="1:15" ht="16.5" thickTop="1" thickBot="1" x14ac:dyDescent="0.3">
      <c r="A116" s="265"/>
      <c r="B116" s="289" t="s">
        <v>154</v>
      </c>
      <c r="C116" s="283"/>
      <c r="D116" s="265"/>
      <c r="E116" s="283"/>
      <c r="F116" s="310" t="s">
        <v>0</v>
      </c>
      <c r="G116" s="453">
        <f>G115+G111</f>
        <v>0</v>
      </c>
      <c r="H116" s="454">
        <f t="shared" ref="H116:N116" si="26">H111+H115</f>
        <v>0</v>
      </c>
      <c r="I116" s="455">
        <f t="shared" si="26"/>
        <v>0</v>
      </c>
      <c r="J116" s="455">
        <f t="shared" si="26"/>
        <v>0</v>
      </c>
      <c r="K116" s="455">
        <f t="shared" si="26"/>
        <v>0</v>
      </c>
      <c r="L116" s="455">
        <f t="shared" si="26"/>
        <v>0</v>
      </c>
      <c r="M116" s="455">
        <f t="shared" si="26"/>
        <v>0</v>
      </c>
      <c r="N116" s="456">
        <f t="shared" si="26"/>
        <v>0</v>
      </c>
      <c r="O116" s="265"/>
    </row>
    <row r="117" spans="1:15" ht="15.75" thickBot="1" x14ac:dyDescent="0.3">
      <c r="A117" s="265"/>
      <c r="B117" s="283"/>
      <c r="C117" s="283"/>
      <c r="D117" s="283"/>
      <c r="E117" s="283"/>
      <c r="F117" s="283"/>
      <c r="G117" s="406"/>
      <c r="H117" s="407"/>
      <c r="I117" s="407"/>
      <c r="J117" s="407"/>
      <c r="K117" s="407"/>
      <c r="L117" s="407"/>
      <c r="M117" s="407"/>
      <c r="N117" s="407"/>
      <c r="O117" s="265"/>
    </row>
    <row r="118" spans="1:15" ht="15.75" thickBot="1" x14ac:dyDescent="0.3">
      <c r="A118" s="265"/>
      <c r="B118" s="289" t="s">
        <v>155</v>
      </c>
      <c r="C118" s="283"/>
      <c r="D118" s="283"/>
      <c r="E118" s="283"/>
      <c r="F118" s="332" t="s">
        <v>0</v>
      </c>
      <c r="G118" s="409">
        <f>G86-G116</f>
        <v>0</v>
      </c>
      <c r="H118" s="457">
        <f t="shared" ref="H118:N118" si="27">H86-H116</f>
        <v>0</v>
      </c>
      <c r="I118" s="410">
        <f t="shared" si="27"/>
        <v>0</v>
      </c>
      <c r="J118" s="410">
        <f t="shared" si="27"/>
        <v>0</v>
      </c>
      <c r="K118" s="410">
        <f t="shared" si="27"/>
        <v>0</v>
      </c>
      <c r="L118" s="410">
        <f t="shared" si="27"/>
        <v>0</v>
      </c>
      <c r="M118" s="410">
        <f t="shared" si="27"/>
        <v>0</v>
      </c>
      <c r="N118" s="411">
        <f t="shared" si="27"/>
        <v>0</v>
      </c>
      <c r="O118" s="265"/>
    </row>
    <row r="119" spans="1:15" x14ac:dyDescent="0.25">
      <c r="A119" s="265"/>
      <c r="B119" s="289"/>
      <c r="C119" s="283"/>
      <c r="D119" s="283"/>
      <c r="E119" s="283"/>
      <c r="F119" s="283"/>
      <c r="G119" s="284"/>
      <c r="H119" s="311"/>
      <c r="I119" s="311"/>
      <c r="J119" s="311"/>
      <c r="K119" s="311"/>
      <c r="L119" s="311"/>
      <c r="M119" s="311"/>
      <c r="N119" s="311"/>
      <c r="O119" s="265"/>
    </row>
    <row r="120" spans="1:15" ht="15.75" thickBot="1" x14ac:dyDescent="0.3">
      <c r="A120" s="272"/>
      <c r="B120" s="681" t="s">
        <v>544</v>
      </c>
      <c r="C120" s="681"/>
      <c r="D120" s="681"/>
      <c r="E120" s="312"/>
      <c r="F120" s="312"/>
      <c r="G120" s="312"/>
      <c r="H120" s="312"/>
      <c r="I120" s="312"/>
      <c r="J120" s="312"/>
      <c r="K120" s="336"/>
      <c r="L120" s="336"/>
      <c r="M120" s="336"/>
      <c r="N120" s="336"/>
      <c r="O120" s="272"/>
    </row>
    <row r="121" spans="1:15" ht="15.75" thickBot="1" x14ac:dyDescent="0.3">
      <c r="A121" s="272"/>
      <c r="B121" s="528" t="s">
        <v>581</v>
      </c>
      <c r="C121" s="272"/>
      <c r="D121" s="272"/>
      <c r="E121" s="354"/>
      <c r="F121" s="333"/>
      <c r="G121" s="268" t="s">
        <v>157</v>
      </c>
      <c r="H121" s="269" t="s">
        <v>158</v>
      </c>
      <c r="I121" s="269" t="s">
        <v>159</v>
      </c>
      <c r="J121" s="269" t="s">
        <v>160</v>
      </c>
      <c r="K121" s="269" t="s">
        <v>161</v>
      </c>
      <c r="L121" s="269" t="s">
        <v>162</v>
      </c>
      <c r="M121" s="270" t="s">
        <v>163</v>
      </c>
      <c r="N121" s="270" t="s">
        <v>164</v>
      </c>
      <c r="O121" s="272"/>
    </row>
    <row r="122" spans="1:15" x14ac:dyDescent="0.25">
      <c r="A122" s="272"/>
      <c r="B122" s="684" t="s">
        <v>545</v>
      </c>
      <c r="C122" s="685"/>
      <c r="D122" s="685"/>
      <c r="E122" s="685"/>
      <c r="F122" s="727"/>
      <c r="G122" s="416">
        <v>0</v>
      </c>
      <c r="H122" s="462">
        <v>0</v>
      </c>
      <c r="I122" s="417">
        <v>0</v>
      </c>
      <c r="J122" s="417">
        <v>0</v>
      </c>
      <c r="K122" s="417">
        <v>0</v>
      </c>
      <c r="L122" s="417">
        <v>0</v>
      </c>
      <c r="M122" s="417">
        <v>0</v>
      </c>
      <c r="N122" s="418">
        <v>0</v>
      </c>
      <c r="O122" s="272"/>
    </row>
    <row r="123" spans="1:15" x14ac:dyDescent="0.25">
      <c r="A123" s="272"/>
      <c r="B123" s="694" t="s">
        <v>546</v>
      </c>
      <c r="C123" s="695"/>
      <c r="D123" s="695"/>
      <c r="E123" s="695"/>
      <c r="F123" s="728"/>
      <c r="G123" s="375">
        <v>0</v>
      </c>
      <c r="H123" s="366">
        <v>0</v>
      </c>
      <c r="I123" s="419">
        <v>0</v>
      </c>
      <c r="J123" s="419">
        <v>0</v>
      </c>
      <c r="K123" s="419">
        <v>0</v>
      </c>
      <c r="L123" s="419">
        <v>0</v>
      </c>
      <c r="M123" s="419">
        <v>0</v>
      </c>
      <c r="N123" s="420">
        <v>0</v>
      </c>
      <c r="O123" s="272"/>
    </row>
    <row r="124" spans="1:15" ht="15.75" thickBot="1" x14ac:dyDescent="0.3">
      <c r="A124" s="272"/>
      <c r="B124" s="672"/>
      <c r="C124" s="673"/>
      <c r="D124" s="673"/>
      <c r="E124" s="673"/>
      <c r="F124" s="677"/>
      <c r="G124" s="421">
        <v>0</v>
      </c>
      <c r="H124" s="463">
        <v>0</v>
      </c>
      <c r="I124" s="422">
        <v>0</v>
      </c>
      <c r="J124" s="422">
        <v>0</v>
      </c>
      <c r="K124" s="422">
        <v>0</v>
      </c>
      <c r="L124" s="422">
        <v>0</v>
      </c>
      <c r="M124" s="422">
        <v>0</v>
      </c>
      <c r="N124" s="423">
        <v>0</v>
      </c>
      <c r="O124" s="272"/>
    </row>
    <row r="125" spans="1:15" ht="16.5" thickTop="1" thickBot="1" x14ac:dyDescent="0.3">
      <c r="A125" s="272"/>
      <c r="B125" s="272"/>
      <c r="C125" s="272"/>
      <c r="D125" s="272"/>
      <c r="E125" s="504" t="s">
        <v>588</v>
      </c>
      <c r="F125" s="313"/>
      <c r="G125" s="464">
        <f t="shared" ref="G125:N125" si="28">SUM(G122:G124)</f>
        <v>0</v>
      </c>
      <c r="H125" s="465">
        <f t="shared" si="28"/>
        <v>0</v>
      </c>
      <c r="I125" s="466">
        <f t="shared" si="28"/>
        <v>0</v>
      </c>
      <c r="J125" s="466">
        <f t="shared" si="28"/>
        <v>0</v>
      </c>
      <c r="K125" s="466">
        <f t="shared" si="28"/>
        <v>0</v>
      </c>
      <c r="L125" s="466">
        <f t="shared" si="28"/>
        <v>0</v>
      </c>
      <c r="M125" s="466">
        <f t="shared" si="28"/>
        <v>0</v>
      </c>
      <c r="N125" s="467">
        <f t="shared" si="28"/>
        <v>0</v>
      </c>
      <c r="O125" s="272"/>
    </row>
    <row r="126" spans="1:15" x14ac:dyDescent="0.25">
      <c r="A126" s="272"/>
      <c r="B126" s="272"/>
      <c r="C126" s="272"/>
      <c r="D126" s="272"/>
      <c r="E126" s="504" t="s">
        <v>550</v>
      </c>
      <c r="F126" s="313"/>
      <c r="G126" s="468">
        <f t="shared" ref="G126:N126" si="29">G118-G125</f>
        <v>0</v>
      </c>
      <c r="H126" s="469">
        <f t="shared" si="29"/>
        <v>0</v>
      </c>
      <c r="I126" s="470">
        <f t="shared" si="29"/>
        <v>0</v>
      </c>
      <c r="J126" s="470">
        <f t="shared" si="29"/>
        <v>0</v>
      </c>
      <c r="K126" s="470">
        <f t="shared" si="29"/>
        <v>0</v>
      </c>
      <c r="L126" s="470">
        <f t="shared" si="29"/>
        <v>0</v>
      </c>
      <c r="M126" s="470">
        <f t="shared" si="29"/>
        <v>0</v>
      </c>
      <c r="N126" s="471">
        <f t="shared" si="29"/>
        <v>0</v>
      </c>
      <c r="O126" s="272"/>
    </row>
    <row r="127" spans="1:15" ht="15.75" thickBot="1" x14ac:dyDescent="0.3">
      <c r="A127" s="272"/>
      <c r="B127" s="272"/>
      <c r="C127" s="272"/>
      <c r="D127" s="272"/>
      <c r="E127" s="504" t="s">
        <v>589</v>
      </c>
      <c r="F127" s="313"/>
      <c r="G127" s="472" t="e">
        <f t="shared" ref="G127:N127" si="30">G118/G125</f>
        <v>#DIV/0!</v>
      </c>
      <c r="H127" s="473" t="e">
        <f t="shared" si="30"/>
        <v>#DIV/0!</v>
      </c>
      <c r="I127" s="474" t="e">
        <f t="shared" si="30"/>
        <v>#DIV/0!</v>
      </c>
      <c r="J127" s="474" t="e">
        <f t="shared" si="30"/>
        <v>#DIV/0!</v>
      </c>
      <c r="K127" s="474" t="e">
        <f t="shared" si="30"/>
        <v>#DIV/0!</v>
      </c>
      <c r="L127" s="474" t="e">
        <f t="shared" si="30"/>
        <v>#DIV/0!</v>
      </c>
      <c r="M127" s="474" t="e">
        <f t="shared" si="30"/>
        <v>#DIV/0!</v>
      </c>
      <c r="N127" s="475" t="e">
        <f t="shared" si="30"/>
        <v>#DIV/0!</v>
      </c>
      <c r="O127" s="272"/>
    </row>
    <row r="128" spans="1:15" ht="15.75" thickBot="1" x14ac:dyDescent="0.3">
      <c r="A128" s="272"/>
      <c r="B128" s="290"/>
      <c r="C128" s="271"/>
      <c r="D128" s="272"/>
      <c r="E128" s="272"/>
      <c r="F128" s="272"/>
      <c r="G128" s="272"/>
      <c r="H128" s="272"/>
      <c r="I128" s="272"/>
      <c r="J128" s="272"/>
      <c r="K128" s="272"/>
      <c r="L128" s="272"/>
      <c r="M128" s="272"/>
      <c r="N128" s="272"/>
      <c r="O128" s="272"/>
    </row>
    <row r="129" spans="1:14" ht="15.75" thickBot="1" x14ac:dyDescent="0.3">
      <c r="A129" s="484"/>
      <c r="B129" s="482" t="s">
        <v>582</v>
      </c>
      <c r="C129" s="484"/>
      <c r="D129" s="484"/>
      <c r="E129" s="485"/>
      <c r="F129" s="515"/>
      <c r="G129" s="486" t="s">
        <v>157</v>
      </c>
      <c r="H129" s="487" t="s">
        <v>158</v>
      </c>
      <c r="I129" s="487" t="s">
        <v>159</v>
      </c>
      <c r="J129" s="487" t="s">
        <v>160</v>
      </c>
      <c r="K129" s="487" t="s">
        <v>161</v>
      </c>
      <c r="L129" s="487" t="s">
        <v>162</v>
      </c>
      <c r="M129" s="488" t="s">
        <v>163</v>
      </c>
      <c r="N129" s="488" t="s">
        <v>164</v>
      </c>
    </row>
    <row r="130" spans="1:14" x14ac:dyDescent="0.25">
      <c r="A130" s="484"/>
      <c r="B130" s="708" t="s">
        <v>547</v>
      </c>
      <c r="C130" s="709"/>
      <c r="D130" s="709"/>
      <c r="E130" s="709"/>
      <c r="F130" s="729"/>
      <c r="G130" s="489">
        <v>0</v>
      </c>
      <c r="H130" s="516">
        <v>0</v>
      </c>
      <c r="I130" s="490">
        <v>0</v>
      </c>
      <c r="J130" s="490">
        <v>0</v>
      </c>
      <c r="K130" s="490">
        <v>0</v>
      </c>
      <c r="L130" s="490">
        <v>0</v>
      </c>
      <c r="M130" s="490">
        <v>0</v>
      </c>
      <c r="N130" s="491">
        <v>0</v>
      </c>
    </row>
    <row r="131" spans="1:14" x14ac:dyDescent="0.25">
      <c r="A131" s="484"/>
      <c r="B131" s="713" t="s">
        <v>548</v>
      </c>
      <c r="C131" s="714"/>
      <c r="D131" s="714"/>
      <c r="E131" s="714"/>
      <c r="F131" s="730"/>
      <c r="G131" s="492">
        <v>0</v>
      </c>
      <c r="H131" s="517">
        <v>0</v>
      </c>
      <c r="I131" s="493">
        <v>0</v>
      </c>
      <c r="J131" s="493">
        <v>0</v>
      </c>
      <c r="K131" s="493">
        <v>0</v>
      </c>
      <c r="L131" s="493">
        <v>0</v>
      </c>
      <c r="M131" s="493">
        <v>0</v>
      </c>
      <c r="N131" s="494">
        <v>0</v>
      </c>
    </row>
    <row r="132" spans="1:14" x14ac:dyDescent="0.25">
      <c r="A132" s="484"/>
      <c r="B132" s="713" t="s">
        <v>549</v>
      </c>
      <c r="C132" s="714"/>
      <c r="D132" s="714"/>
      <c r="E132" s="714"/>
      <c r="F132" s="730"/>
      <c r="G132" s="495">
        <v>0</v>
      </c>
      <c r="H132" s="518">
        <v>0</v>
      </c>
      <c r="I132" s="496">
        <v>0</v>
      </c>
      <c r="J132" s="496">
        <v>0</v>
      </c>
      <c r="K132" s="496">
        <v>0</v>
      </c>
      <c r="L132" s="496">
        <v>0</v>
      </c>
      <c r="M132" s="496">
        <v>0</v>
      </c>
      <c r="N132" s="497">
        <v>0</v>
      </c>
    </row>
    <row r="133" spans="1:14" x14ac:dyDescent="0.25">
      <c r="A133" s="484"/>
      <c r="B133" s="713" t="s">
        <v>583</v>
      </c>
      <c r="C133" s="714"/>
      <c r="D133" s="714"/>
      <c r="E133" s="714"/>
      <c r="F133" s="730"/>
      <c r="G133" s="495">
        <v>0</v>
      </c>
      <c r="H133" s="518">
        <v>0</v>
      </c>
      <c r="I133" s="496">
        <v>0</v>
      </c>
      <c r="J133" s="496">
        <v>0</v>
      </c>
      <c r="K133" s="496">
        <v>0</v>
      </c>
      <c r="L133" s="496">
        <v>0</v>
      </c>
      <c r="M133" s="496">
        <v>0</v>
      </c>
      <c r="N133" s="497">
        <v>0</v>
      </c>
    </row>
    <row r="134" spans="1:14" x14ac:dyDescent="0.25">
      <c r="A134" s="484"/>
      <c r="B134" s="713" t="s">
        <v>584</v>
      </c>
      <c r="C134" s="714"/>
      <c r="D134" s="714"/>
      <c r="E134" s="714"/>
      <c r="F134" s="730"/>
      <c r="G134" s="495">
        <v>0</v>
      </c>
      <c r="H134" s="518">
        <v>0</v>
      </c>
      <c r="I134" s="496">
        <v>0</v>
      </c>
      <c r="J134" s="496">
        <v>0</v>
      </c>
      <c r="K134" s="496">
        <v>0</v>
      </c>
      <c r="L134" s="496">
        <v>0</v>
      </c>
      <c r="M134" s="496">
        <v>0</v>
      </c>
      <c r="N134" s="497">
        <v>0</v>
      </c>
    </row>
    <row r="135" spans="1:14" ht="15.75" thickBot="1" x14ac:dyDescent="0.3">
      <c r="A135" s="484"/>
      <c r="B135" s="718"/>
      <c r="C135" s="719"/>
      <c r="D135" s="719"/>
      <c r="E135" s="719"/>
      <c r="F135" s="720"/>
      <c r="G135" s="498">
        <v>0</v>
      </c>
      <c r="H135" s="519">
        <v>0</v>
      </c>
      <c r="I135" s="499">
        <v>0</v>
      </c>
      <c r="J135" s="499">
        <v>0</v>
      </c>
      <c r="K135" s="499">
        <v>0</v>
      </c>
      <c r="L135" s="499">
        <v>0</v>
      </c>
      <c r="M135" s="499">
        <v>0</v>
      </c>
      <c r="N135" s="500">
        <v>0</v>
      </c>
    </row>
    <row r="136" spans="1:14" ht="16.5" thickTop="1" thickBot="1" x14ac:dyDescent="0.3">
      <c r="A136" s="484"/>
      <c r="B136" s="484"/>
      <c r="C136" s="484"/>
      <c r="D136" s="484"/>
      <c r="E136" s="504" t="s">
        <v>590</v>
      </c>
      <c r="F136" s="504"/>
      <c r="G136" s="520">
        <f>SUM(G130:G135)</f>
        <v>0</v>
      </c>
      <c r="H136" s="521">
        <f>SUM(H130:H135)</f>
        <v>0</v>
      </c>
      <c r="I136" s="522">
        <f t="shared" ref="I136:N136" si="31">SUM(I130:I135)</f>
        <v>0</v>
      </c>
      <c r="J136" s="522">
        <f t="shared" si="31"/>
        <v>0</v>
      </c>
      <c r="K136" s="522">
        <f t="shared" si="31"/>
        <v>0</v>
      </c>
      <c r="L136" s="522">
        <f t="shared" si="31"/>
        <v>0</v>
      </c>
      <c r="M136" s="522">
        <f t="shared" si="31"/>
        <v>0</v>
      </c>
      <c r="N136" s="523">
        <f t="shared" si="31"/>
        <v>0</v>
      </c>
    </row>
    <row r="137" spans="1:14" x14ac:dyDescent="0.25">
      <c r="A137" s="484"/>
      <c r="B137" s="484"/>
      <c r="C137" s="484"/>
      <c r="D137" s="484"/>
      <c r="E137" s="504"/>
      <c r="F137" s="504"/>
      <c r="G137" s="524"/>
      <c r="H137" s="524"/>
      <c r="I137" s="524"/>
      <c r="J137" s="524"/>
      <c r="K137" s="524"/>
      <c r="L137" s="524"/>
      <c r="M137" s="524"/>
      <c r="N137" s="524"/>
    </row>
    <row r="138" spans="1:14" x14ac:dyDescent="0.25">
      <c r="A138" s="484"/>
      <c r="B138" s="484"/>
      <c r="C138" s="484"/>
      <c r="D138" s="484"/>
      <c r="E138" s="504" t="s">
        <v>591</v>
      </c>
      <c r="F138" s="504"/>
      <c r="G138" s="529" t="e">
        <f>G118/(G125+G136)</f>
        <v>#DIV/0!</v>
      </c>
      <c r="H138" s="529" t="e">
        <f t="shared" ref="H138:N138" si="32">H118/(H125+H136)</f>
        <v>#DIV/0!</v>
      </c>
      <c r="I138" s="529" t="e">
        <f t="shared" si="32"/>
        <v>#DIV/0!</v>
      </c>
      <c r="J138" s="529" t="e">
        <f t="shared" si="32"/>
        <v>#DIV/0!</v>
      </c>
      <c r="K138" s="529" t="e">
        <f t="shared" si="32"/>
        <v>#DIV/0!</v>
      </c>
      <c r="L138" s="529" t="e">
        <f t="shared" si="32"/>
        <v>#DIV/0!</v>
      </c>
      <c r="M138" s="529" t="e">
        <f t="shared" si="32"/>
        <v>#DIV/0!</v>
      </c>
      <c r="N138" s="529" t="e">
        <f t="shared" si="32"/>
        <v>#DIV/0!</v>
      </c>
    </row>
    <row r="139" spans="1:14" x14ac:dyDescent="0.25">
      <c r="A139" s="525"/>
      <c r="B139" s="525"/>
      <c r="C139" s="525"/>
      <c r="D139" s="525"/>
      <c r="E139" s="504" t="s">
        <v>587</v>
      </c>
      <c r="F139" s="526"/>
      <c r="G139" s="527">
        <f>G126-G136</f>
        <v>0</v>
      </c>
      <c r="H139" s="527">
        <f>H126-H136</f>
        <v>0</v>
      </c>
      <c r="I139" s="527">
        <f t="shared" ref="I139:N139" si="33">I126-I136</f>
        <v>0</v>
      </c>
      <c r="J139" s="527">
        <f t="shared" si="33"/>
        <v>0</v>
      </c>
      <c r="K139" s="527">
        <f t="shared" si="33"/>
        <v>0</v>
      </c>
      <c r="L139" s="527">
        <f t="shared" si="33"/>
        <v>0</v>
      </c>
      <c r="M139" s="527">
        <f t="shared" si="33"/>
        <v>0</v>
      </c>
      <c r="N139" s="527">
        <f t="shared" si="33"/>
        <v>0</v>
      </c>
    </row>
  </sheetData>
  <mergeCells count="44">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&amp;L2015 WSHFC 9% Addendum&amp;R&amp;A, &amp;P</oddFooter>
  </headerFooter>
  <rowBreaks count="1" manualBreakCount="1">
    <brk id="75" max="16383" man="1"/>
  </rowBreaks>
  <ignoredErrors>
    <ignoredError sqref="H90:N110 I24:N44"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9"/>
  <sheetViews>
    <sheetView zoomScaleNormal="100" workbookViewId="0">
      <selection activeCell="B7" sqref="B7"/>
    </sheetView>
  </sheetViews>
  <sheetFormatPr defaultColWidth="9.140625" defaultRowHeight="15" x14ac:dyDescent="0.25"/>
  <cols>
    <col min="1" max="1" width="2.5703125" style="10" customWidth="1"/>
    <col min="2" max="2" width="32.42578125" style="10" customWidth="1"/>
    <col min="3" max="3" width="12.28515625" style="10" customWidth="1"/>
    <col min="4" max="4" width="10.140625" style="10" customWidth="1"/>
    <col min="5" max="5" width="13.140625" style="10" customWidth="1"/>
    <col min="6" max="6" width="12" style="10" customWidth="1"/>
    <col min="7" max="7" width="10.85546875" style="10" bestFit="1" customWidth="1"/>
    <col min="8" max="8" width="12.28515625" style="10" bestFit="1" customWidth="1"/>
    <col min="9" max="9" width="13.7109375" style="10" customWidth="1"/>
    <col min="10" max="10" width="14.5703125" style="10" customWidth="1"/>
    <col min="11" max="11" width="14.28515625" style="10" customWidth="1"/>
    <col min="12" max="12" width="1.5703125" style="10" customWidth="1"/>
    <col min="13" max="13" width="2.5703125" style="10" customWidth="1"/>
    <col min="14" max="16384" width="9.140625" style="10"/>
  </cols>
  <sheetData>
    <row r="1" spans="1:13" ht="18.75" x14ac:dyDescent="0.3">
      <c r="A1" s="11"/>
      <c r="B1" s="731" t="s">
        <v>235</v>
      </c>
      <c r="C1" s="732"/>
      <c r="D1" s="732"/>
      <c r="E1" s="732"/>
      <c r="F1" s="732"/>
      <c r="G1" s="732"/>
      <c r="H1" s="732"/>
      <c r="I1" s="732"/>
      <c r="J1" s="732"/>
      <c r="K1" s="480"/>
      <c r="L1" s="170"/>
      <c r="M1" s="11"/>
    </row>
    <row r="2" spans="1:13" ht="13.5" customHeight="1" x14ac:dyDescent="0.25">
      <c r="B2" s="733" t="s">
        <v>236</v>
      </c>
      <c r="C2" s="733"/>
      <c r="D2" s="733"/>
      <c r="E2" s="733"/>
      <c r="F2" s="733"/>
      <c r="G2" s="733"/>
      <c r="H2" s="733"/>
      <c r="I2" s="733"/>
      <c r="J2" s="732"/>
    </row>
    <row r="3" spans="1:13" ht="18.75" x14ac:dyDescent="0.3">
      <c r="A3" s="11"/>
      <c r="B3" s="480"/>
      <c r="C3" s="480"/>
      <c r="D3" s="480"/>
      <c r="E3" s="480"/>
      <c r="F3" s="480"/>
      <c r="G3" s="480"/>
      <c r="H3" s="480"/>
      <c r="I3" s="480"/>
      <c r="J3" s="480"/>
      <c r="K3" s="480"/>
      <c r="L3" s="480"/>
      <c r="M3" s="11"/>
    </row>
    <row r="4" spans="1:13" ht="15.75" thickBot="1" x14ac:dyDescent="0.3"/>
    <row r="5" spans="1:13" ht="15" customHeight="1" x14ac:dyDescent="0.25">
      <c r="B5" s="734" t="s">
        <v>237</v>
      </c>
      <c r="C5" s="736" t="s">
        <v>238</v>
      </c>
      <c r="D5" s="737"/>
      <c r="E5" s="738"/>
      <c r="F5" s="736" t="s">
        <v>239</v>
      </c>
      <c r="G5" s="737"/>
      <c r="H5" s="738"/>
      <c r="I5" s="739" t="s">
        <v>222</v>
      </c>
      <c r="J5" s="741" t="s">
        <v>223</v>
      </c>
    </row>
    <row r="6" spans="1:13" ht="51.75" thickBot="1" x14ac:dyDescent="0.3">
      <c r="B6" s="735"/>
      <c r="C6" s="190" t="s">
        <v>240</v>
      </c>
      <c r="D6" s="191" t="s">
        <v>241</v>
      </c>
      <c r="E6" s="192" t="s">
        <v>238</v>
      </c>
      <c r="F6" s="190" t="s">
        <v>242</v>
      </c>
      <c r="G6" s="191" t="s">
        <v>243</v>
      </c>
      <c r="H6" s="192" t="s">
        <v>239</v>
      </c>
      <c r="I6" s="740"/>
      <c r="J6" s="742"/>
    </row>
    <row r="7" spans="1:13" x14ac:dyDescent="0.25">
      <c r="B7" s="79" t="s">
        <v>8</v>
      </c>
      <c r="C7" s="75"/>
      <c r="D7" s="75"/>
      <c r="E7" s="193" t="e">
        <f t="shared" ref="E7:E18" si="0">C7/(C7+D7)</f>
        <v>#DIV/0!</v>
      </c>
      <c r="F7" s="194"/>
      <c r="G7" s="75"/>
      <c r="H7" s="193" t="str">
        <f>IF(F7=0,"",F7/(F7+G7))</f>
        <v/>
      </c>
      <c r="I7" s="195" t="e">
        <f t="shared" ref="I7:I19" si="1">MIN(E7,H7)</f>
        <v>#DIV/0!</v>
      </c>
      <c r="J7" s="73"/>
    </row>
    <row r="8" spans="1:13" x14ac:dyDescent="0.25">
      <c r="B8" s="80" t="s">
        <v>9</v>
      </c>
      <c r="C8" s="76"/>
      <c r="D8" s="76"/>
      <c r="E8" s="193" t="e">
        <f t="shared" si="0"/>
        <v>#DIV/0!</v>
      </c>
      <c r="F8" s="196"/>
      <c r="G8" s="76"/>
      <c r="H8" s="193" t="str">
        <f t="shared" ref="H8:H18" si="2">IF(F8=0,"",F8/(F8+G8))</f>
        <v/>
      </c>
      <c r="I8" s="197" t="e">
        <f t="shared" si="1"/>
        <v>#DIV/0!</v>
      </c>
      <c r="J8" s="74" t="s">
        <v>12</v>
      </c>
    </row>
    <row r="9" spans="1:13" x14ac:dyDescent="0.25">
      <c r="B9" s="80" t="s">
        <v>10</v>
      </c>
      <c r="C9" s="76"/>
      <c r="D9" s="76"/>
      <c r="E9" s="193" t="e">
        <f t="shared" si="0"/>
        <v>#DIV/0!</v>
      </c>
      <c r="F9" s="196"/>
      <c r="G9" s="76"/>
      <c r="H9" s="193" t="str">
        <f t="shared" si="2"/>
        <v/>
      </c>
      <c r="I9" s="197" t="e">
        <f t="shared" si="1"/>
        <v>#DIV/0!</v>
      </c>
      <c r="J9" s="74"/>
    </row>
    <row r="10" spans="1:13" x14ac:dyDescent="0.25">
      <c r="B10" s="80" t="s">
        <v>11</v>
      </c>
      <c r="C10" s="76"/>
      <c r="D10" s="76"/>
      <c r="E10" s="193" t="e">
        <f t="shared" si="0"/>
        <v>#DIV/0!</v>
      </c>
      <c r="F10" s="196"/>
      <c r="G10" s="76"/>
      <c r="H10" s="193" t="str">
        <f t="shared" si="2"/>
        <v/>
      </c>
      <c r="I10" s="197" t="e">
        <f t="shared" si="1"/>
        <v>#DIV/0!</v>
      </c>
      <c r="J10" s="74" t="s">
        <v>12</v>
      </c>
    </row>
    <row r="11" spans="1:13" x14ac:dyDescent="0.25">
      <c r="B11" s="80" t="s">
        <v>35</v>
      </c>
      <c r="C11" s="76"/>
      <c r="D11" s="76"/>
      <c r="E11" s="193" t="e">
        <f t="shared" si="0"/>
        <v>#DIV/0!</v>
      </c>
      <c r="F11" s="196"/>
      <c r="G11" s="76"/>
      <c r="H11" s="193" t="str">
        <f t="shared" si="2"/>
        <v/>
      </c>
      <c r="I11" s="197" t="e">
        <f t="shared" si="1"/>
        <v>#DIV/0!</v>
      </c>
      <c r="J11" s="74"/>
    </row>
    <row r="12" spans="1:13" x14ac:dyDescent="0.25">
      <c r="B12" s="80" t="s">
        <v>34</v>
      </c>
      <c r="C12" s="76"/>
      <c r="D12" s="76"/>
      <c r="E12" s="193" t="e">
        <f t="shared" si="0"/>
        <v>#DIV/0!</v>
      </c>
      <c r="F12" s="196"/>
      <c r="G12" s="76"/>
      <c r="H12" s="193" t="str">
        <f t="shared" si="2"/>
        <v/>
      </c>
      <c r="I12" s="197" t="e">
        <f t="shared" si="1"/>
        <v>#DIV/0!</v>
      </c>
      <c r="J12" s="74"/>
    </row>
    <row r="13" spans="1:13" x14ac:dyDescent="0.25">
      <c r="B13" s="80" t="s">
        <v>33</v>
      </c>
      <c r="C13" s="76"/>
      <c r="D13" s="76"/>
      <c r="E13" s="193" t="e">
        <f t="shared" si="0"/>
        <v>#DIV/0!</v>
      </c>
      <c r="F13" s="196"/>
      <c r="G13" s="76"/>
      <c r="H13" s="193" t="str">
        <f t="shared" si="2"/>
        <v/>
      </c>
      <c r="I13" s="197" t="e">
        <f t="shared" si="1"/>
        <v>#DIV/0!</v>
      </c>
      <c r="J13" s="74"/>
    </row>
    <row r="14" spans="1:13" x14ac:dyDescent="0.25">
      <c r="B14" s="80" t="s">
        <v>32</v>
      </c>
      <c r="C14" s="76"/>
      <c r="D14" s="76"/>
      <c r="E14" s="193" t="e">
        <f t="shared" si="0"/>
        <v>#DIV/0!</v>
      </c>
      <c r="F14" s="196"/>
      <c r="G14" s="76"/>
      <c r="H14" s="193" t="str">
        <f t="shared" si="2"/>
        <v/>
      </c>
      <c r="I14" s="197" t="e">
        <f t="shared" si="1"/>
        <v>#DIV/0!</v>
      </c>
      <c r="J14" s="74"/>
    </row>
    <row r="15" spans="1:13" x14ac:dyDescent="0.25">
      <c r="B15" s="80" t="s">
        <v>31</v>
      </c>
      <c r="C15" s="76"/>
      <c r="D15" s="76"/>
      <c r="E15" s="193" t="e">
        <f t="shared" si="0"/>
        <v>#DIV/0!</v>
      </c>
      <c r="F15" s="196"/>
      <c r="G15" s="76"/>
      <c r="H15" s="193" t="str">
        <f t="shared" si="2"/>
        <v/>
      </c>
      <c r="I15" s="197" t="e">
        <f t="shared" si="1"/>
        <v>#DIV/0!</v>
      </c>
      <c r="J15" s="74"/>
    </row>
    <row r="16" spans="1:13" x14ac:dyDescent="0.25">
      <c r="B16" s="80" t="s">
        <v>30</v>
      </c>
      <c r="C16" s="76"/>
      <c r="D16" s="76"/>
      <c r="E16" s="193" t="e">
        <f t="shared" si="0"/>
        <v>#DIV/0!</v>
      </c>
      <c r="F16" s="196"/>
      <c r="G16" s="76"/>
      <c r="H16" s="193" t="str">
        <f t="shared" si="2"/>
        <v/>
      </c>
      <c r="I16" s="197" t="e">
        <f t="shared" si="1"/>
        <v>#DIV/0!</v>
      </c>
      <c r="J16" s="74" t="s">
        <v>12</v>
      </c>
    </row>
    <row r="17" spans="2:10" x14ac:dyDescent="0.25">
      <c r="B17" s="80" t="s">
        <v>29</v>
      </c>
      <c r="C17" s="76"/>
      <c r="D17" s="76"/>
      <c r="E17" s="193" t="e">
        <f t="shared" si="0"/>
        <v>#DIV/0!</v>
      </c>
      <c r="F17" s="198"/>
      <c r="G17" s="199"/>
      <c r="H17" s="193" t="str">
        <f t="shared" si="2"/>
        <v/>
      </c>
      <c r="I17" s="197" t="e">
        <f t="shared" si="1"/>
        <v>#DIV/0!</v>
      </c>
      <c r="J17" s="74"/>
    </row>
    <row r="18" spans="2:10" x14ac:dyDescent="0.25">
      <c r="B18" s="81" t="s">
        <v>224</v>
      </c>
      <c r="C18" s="77"/>
      <c r="D18" s="77"/>
      <c r="E18" s="200" t="e">
        <f t="shared" si="0"/>
        <v>#DIV/0!</v>
      </c>
      <c r="F18" s="201"/>
      <c r="G18" s="77"/>
      <c r="H18" s="200" t="str">
        <f t="shared" si="2"/>
        <v/>
      </c>
      <c r="I18" s="202" t="e">
        <f t="shared" si="1"/>
        <v>#DIV/0!</v>
      </c>
      <c r="J18" s="78" t="s">
        <v>12</v>
      </c>
    </row>
    <row r="19" spans="2:10" ht="15.75" thickBot="1" x14ac:dyDescent="0.3">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&amp;P&amp;R2015 WSHFC 9% Addendum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K38"/>
  <sheetViews>
    <sheetView zoomScaleNormal="100" workbookViewId="0">
      <selection activeCell="B7" sqref="B7"/>
    </sheetView>
  </sheetViews>
  <sheetFormatPr defaultColWidth="9.140625" defaultRowHeight="15" x14ac:dyDescent="0.25"/>
  <cols>
    <col min="1" max="1" width="1.7109375" style="41" customWidth="1"/>
    <col min="2" max="2" width="3.28515625" style="41" customWidth="1"/>
    <col min="3" max="3" width="0.85546875" style="41" customWidth="1"/>
    <col min="4" max="4" width="3.28515625" style="41" customWidth="1"/>
    <col min="5" max="5" width="44.28515625" style="41" customWidth="1"/>
    <col min="6" max="8" width="12.85546875" style="41" customWidth="1"/>
    <col min="9" max="9" width="1.5703125" style="41" customWidth="1"/>
    <col min="10" max="16384" width="9.140625" style="41"/>
  </cols>
  <sheetData>
    <row r="1" spans="2:8" ht="18.75" x14ac:dyDescent="0.3">
      <c r="B1" s="757" t="s">
        <v>573</v>
      </c>
      <c r="C1" s="757"/>
      <c r="D1" s="757"/>
      <c r="E1" s="757"/>
      <c r="F1" s="757"/>
      <c r="G1" s="757"/>
      <c r="H1" s="757"/>
    </row>
    <row r="3" spans="2:8" ht="6.75" customHeight="1" x14ac:dyDescent="0.25">
      <c r="B3" s="743" t="s">
        <v>574</v>
      </c>
      <c r="C3" s="744"/>
      <c r="D3" s="744"/>
      <c r="E3" s="744"/>
      <c r="F3" s="744"/>
      <c r="G3" s="744"/>
      <c r="H3" s="744"/>
    </row>
    <row r="4" spans="2:8" ht="9.75" customHeight="1" x14ac:dyDescent="0.25">
      <c r="B4" s="745"/>
      <c r="C4" s="746"/>
      <c r="D4" s="746"/>
      <c r="E4" s="746"/>
      <c r="F4" s="746"/>
      <c r="G4" s="746"/>
      <c r="H4" s="746"/>
    </row>
    <row r="5" spans="2:8" x14ac:dyDescent="0.25">
      <c r="B5" s="747"/>
      <c r="C5" s="748"/>
      <c r="D5" s="748"/>
      <c r="E5" s="748"/>
      <c r="F5" s="748"/>
      <c r="G5" s="748"/>
      <c r="H5" s="748"/>
    </row>
    <row r="7" spans="2:8" x14ac:dyDescent="0.25">
      <c r="B7" s="54"/>
      <c r="C7" s="34"/>
      <c r="D7" s="756" t="s">
        <v>572</v>
      </c>
      <c r="E7" s="756"/>
      <c r="F7" s="756"/>
      <c r="G7" s="756"/>
      <c r="H7" s="756"/>
    </row>
    <row r="8" spans="2:8" x14ac:dyDescent="0.25">
      <c r="B8" s="361"/>
      <c r="C8" s="34"/>
      <c r="D8" s="756"/>
      <c r="E8" s="756"/>
      <c r="F8" s="756"/>
      <c r="G8" s="756"/>
      <c r="H8" s="756"/>
    </row>
    <row r="9" spans="2:8" x14ac:dyDescent="0.25">
      <c r="D9" s="34"/>
      <c r="E9" s="41" t="s">
        <v>577</v>
      </c>
    </row>
    <row r="10" spans="2:8" ht="15" customHeight="1" x14ac:dyDescent="0.25">
      <c r="D10" s="34"/>
      <c r="E10" s="46" t="s">
        <v>576</v>
      </c>
      <c r="F10" s="326"/>
      <c r="G10" s="326"/>
      <c r="H10" s="326"/>
    </row>
    <row r="11" spans="2:8" x14ac:dyDescent="0.25">
      <c r="D11" s="34"/>
      <c r="E11" s="755" t="s">
        <v>568</v>
      </c>
      <c r="F11" s="755"/>
      <c r="G11" s="755"/>
      <c r="H11" s="755"/>
    </row>
    <row r="12" spans="2:8" x14ac:dyDescent="0.25">
      <c r="D12" s="34"/>
      <c r="E12" s="41" t="s">
        <v>578</v>
      </c>
    </row>
    <row r="14" spans="2:8" x14ac:dyDescent="0.25">
      <c r="B14" s="54"/>
      <c r="C14" s="34"/>
      <c r="D14" s="41" t="s">
        <v>569</v>
      </c>
    </row>
    <row r="15" spans="2:8" x14ac:dyDescent="0.25">
      <c r="D15" s="54"/>
      <c r="E15" s="476" t="s">
        <v>565</v>
      </c>
      <c r="F15" s="327"/>
      <c r="G15" s="327"/>
      <c r="H15" s="327"/>
    </row>
    <row r="16" spans="2:8" x14ac:dyDescent="0.25">
      <c r="D16" s="54"/>
      <c r="E16" s="476" t="s">
        <v>566</v>
      </c>
      <c r="F16" s="327"/>
      <c r="G16" s="327"/>
      <c r="H16" s="327"/>
    </row>
    <row r="17" spans="2:11" x14ac:dyDescent="0.25">
      <c r="D17" s="54"/>
      <c r="E17" s="476" t="s">
        <v>567</v>
      </c>
      <c r="F17" s="327"/>
      <c r="G17" s="327"/>
      <c r="H17" s="327"/>
    </row>
    <row r="18" spans="2:11" x14ac:dyDescent="0.25">
      <c r="D18" s="54"/>
      <c r="E18" s="41" t="s">
        <v>570</v>
      </c>
    </row>
    <row r="20" spans="2:11" ht="27" customHeight="1" x14ac:dyDescent="0.25">
      <c r="B20" s="756" t="s">
        <v>571</v>
      </c>
      <c r="C20" s="756"/>
      <c r="D20" s="756"/>
      <c r="E20" s="756"/>
      <c r="F20" s="756"/>
      <c r="G20" s="756"/>
      <c r="H20" s="756"/>
    </row>
    <row r="21" spans="2:11" ht="15.75" thickBot="1" x14ac:dyDescent="0.3"/>
    <row r="22" spans="2:11" ht="66" customHeight="1" x14ac:dyDescent="0.25">
      <c r="B22" s="753" t="s">
        <v>13</v>
      </c>
      <c r="C22" s="754"/>
      <c r="D22" s="754"/>
      <c r="E22" s="754"/>
      <c r="F22" s="221" t="s">
        <v>575</v>
      </c>
      <c r="G22" s="221" t="s">
        <v>87</v>
      </c>
      <c r="H22" s="479" t="s">
        <v>564</v>
      </c>
    </row>
    <row r="23" spans="2:11" x14ac:dyDescent="0.25">
      <c r="B23" s="751"/>
      <c r="C23" s="752"/>
      <c r="D23" s="752"/>
      <c r="E23" s="752"/>
      <c r="F23" s="478"/>
      <c r="G23" s="82"/>
      <c r="H23" s="83"/>
      <c r="K23" s="477"/>
    </row>
    <row r="24" spans="2:11" x14ac:dyDescent="0.25">
      <c r="B24" s="749" t="s">
        <v>12</v>
      </c>
      <c r="C24" s="750"/>
      <c r="D24" s="750"/>
      <c r="E24" s="750"/>
      <c r="F24" s="70" t="s">
        <v>12</v>
      </c>
      <c r="G24" s="70" t="s">
        <v>12</v>
      </c>
      <c r="H24" s="84"/>
      <c r="K24" s="477"/>
    </row>
    <row r="25" spans="2:11" x14ac:dyDescent="0.25">
      <c r="B25" s="749" t="s">
        <v>12</v>
      </c>
      <c r="C25" s="750"/>
      <c r="D25" s="750"/>
      <c r="E25" s="750"/>
      <c r="F25" s="70" t="s">
        <v>12</v>
      </c>
      <c r="G25" s="70" t="s">
        <v>12</v>
      </c>
      <c r="H25" s="84"/>
    </row>
    <row r="26" spans="2:11" x14ac:dyDescent="0.25">
      <c r="B26" s="749"/>
      <c r="C26" s="750"/>
      <c r="D26" s="750"/>
      <c r="E26" s="750"/>
      <c r="F26" s="70"/>
      <c r="G26" s="70"/>
      <c r="H26" s="84"/>
    </row>
    <row r="27" spans="2:11" x14ac:dyDescent="0.25">
      <c r="B27" s="749" t="s">
        <v>12</v>
      </c>
      <c r="C27" s="750"/>
      <c r="D27" s="750"/>
      <c r="E27" s="750"/>
      <c r="F27" s="70" t="s">
        <v>12</v>
      </c>
      <c r="G27" s="70" t="s">
        <v>12</v>
      </c>
      <c r="H27" s="84"/>
    </row>
    <row r="28" spans="2:11" x14ac:dyDescent="0.25">
      <c r="B28" s="749"/>
      <c r="C28" s="750"/>
      <c r="D28" s="750"/>
      <c r="E28" s="750"/>
      <c r="F28" s="70"/>
      <c r="G28" s="70"/>
      <c r="H28" s="84"/>
    </row>
    <row r="29" spans="2:11" x14ac:dyDescent="0.25">
      <c r="B29" s="749" t="s">
        <v>12</v>
      </c>
      <c r="C29" s="750"/>
      <c r="D29" s="750"/>
      <c r="E29" s="750"/>
      <c r="F29" s="70" t="s">
        <v>12</v>
      </c>
      <c r="G29" s="70" t="s">
        <v>12</v>
      </c>
      <c r="H29" s="84"/>
    </row>
    <row r="30" spans="2:11" x14ac:dyDescent="0.25">
      <c r="B30" s="749"/>
      <c r="C30" s="750"/>
      <c r="D30" s="750"/>
      <c r="E30" s="750"/>
      <c r="F30" s="70"/>
      <c r="G30" s="70"/>
      <c r="H30" s="84"/>
    </row>
    <row r="31" spans="2:11" x14ac:dyDescent="0.25">
      <c r="B31" s="749" t="s">
        <v>12</v>
      </c>
      <c r="C31" s="750"/>
      <c r="D31" s="750"/>
      <c r="E31" s="750"/>
      <c r="F31" s="70" t="s">
        <v>12</v>
      </c>
      <c r="G31" s="70" t="s">
        <v>12</v>
      </c>
      <c r="H31" s="84"/>
    </row>
    <row r="32" spans="2:11" x14ac:dyDescent="0.25">
      <c r="B32" s="749"/>
      <c r="C32" s="750"/>
      <c r="D32" s="750"/>
      <c r="E32" s="750"/>
      <c r="F32" s="70"/>
      <c r="G32" s="70"/>
      <c r="H32" s="84"/>
    </row>
    <row r="33" spans="2:8" x14ac:dyDescent="0.25">
      <c r="B33" s="749" t="s">
        <v>12</v>
      </c>
      <c r="C33" s="750"/>
      <c r="D33" s="750"/>
      <c r="E33" s="750"/>
      <c r="F33" s="70" t="s">
        <v>12</v>
      </c>
      <c r="G33" s="70" t="s">
        <v>12</v>
      </c>
      <c r="H33" s="84"/>
    </row>
    <row r="34" spans="2:8" x14ac:dyDescent="0.25">
      <c r="B34" s="749"/>
      <c r="C34" s="750"/>
      <c r="D34" s="750"/>
      <c r="E34" s="750"/>
      <c r="F34" s="70"/>
      <c r="G34" s="70"/>
      <c r="H34" s="84"/>
    </row>
    <row r="35" spans="2:8" x14ac:dyDescent="0.25">
      <c r="B35" s="749" t="s">
        <v>12</v>
      </c>
      <c r="C35" s="750"/>
      <c r="D35" s="750"/>
      <c r="E35" s="750"/>
      <c r="F35" s="70" t="s">
        <v>12</v>
      </c>
      <c r="G35" s="70" t="s">
        <v>12</v>
      </c>
      <c r="H35" s="84"/>
    </row>
    <row r="36" spans="2:8" x14ac:dyDescent="0.25">
      <c r="B36" s="749"/>
      <c r="C36" s="750"/>
      <c r="D36" s="750"/>
      <c r="E36" s="750"/>
      <c r="F36" s="70"/>
      <c r="G36" s="70"/>
      <c r="H36" s="84"/>
    </row>
    <row r="37" spans="2:8" x14ac:dyDescent="0.25">
      <c r="B37" s="749" t="s">
        <v>12</v>
      </c>
      <c r="C37" s="750"/>
      <c r="D37" s="750"/>
      <c r="E37" s="750"/>
      <c r="F37" s="70" t="s">
        <v>12</v>
      </c>
      <c r="G37" s="70" t="s">
        <v>12</v>
      </c>
      <c r="H37" s="84"/>
    </row>
    <row r="38" spans="2:8" ht="15.75" thickBot="1" x14ac:dyDescent="0.3">
      <c r="B38" s="758"/>
      <c r="C38" s="759"/>
      <c r="D38" s="759"/>
      <c r="E38" s="759"/>
      <c r="F38" s="85"/>
      <c r="G38" s="85"/>
      <c r="H38" s="86"/>
    </row>
  </sheetData>
  <mergeCells count="22">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 ref="B3:H5"/>
    <mergeCell ref="B28:E28"/>
    <mergeCell ref="B23:E23"/>
    <mergeCell ref="B22:E22"/>
    <mergeCell ref="E11:H11"/>
    <mergeCell ref="B20:H20"/>
  </mergeCells>
  <printOptions horizontalCentered="1"/>
  <pageMargins left="0.7" right="0.7" top="0.75" bottom="0.75" header="0.3" footer="0.3"/>
  <pageSetup scale="96" firstPageNumber="5" orientation="portrait" r:id="rId1"/>
  <headerFooter>
    <oddFooter>&amp;L&amp;A - &amp;P&amp;R2015 WSHFC 9% Addendum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8"/>
  <sheetViews>
    <sheetView showGridLines="0" zoomScaleNormal="100" workbookViewId="0">
      <selection activeCell="B28" sqref="B28"/>
    </sheetView>
  </sheetViews>
  <sheetFormatPr defaultRowHeight="15" x14ac:dyDescent="0.25"/>
  <cols>
    <col min="1" max="1" width="2.140625" customWidth="1"/>
    <col min="2" max="2" width="71.42578125" customWidth="1"/>
    <col min="3" max="3" width="12.85546875" customWidth="1"/>
  </cols>
  <sheetData>
    <row r="1" spans="1:3" ht="18.75" x14ac:dyDescent="0.3">
      <c r="A1" s="554" t="s">
        <v>110</v>
      </c>
      <c r="B1" s="554"/>
      <c r="C1" s="554"/>
    </row>
    <row r="2" spans="1:3" s="88" customFormat="1" ht="18.75" x14ac:dyDescent="0.3">
      <c r="A2" s="87"/>
      <c r="B2" s="87"/>
      <c r="C2" s="87"/>
    </row>
    <row r="4" spans="1:3" ht="17.25" x14ac:dyDescent="0.25">
      <c r="B4" s="88" t="s">
        <v>117</v>
      </c>
      <c r="C4" s="94"/>
    </row>
    <row r="5" spans="1:3" ht="17.25" x14ac:dyDescent="0.25">
      <c r="B5" s="93" t="s">
        <v>118</v>
      </c>
      <c r="C5" s="95"/>
    </row>
    <row r="6" spans="1:3" x14ac:dyDescent="0.25">
      <c r="B6" s="88" t="s">
        <v>112</v>
      </c>
      <c r="C6" s="96">
        <f>SUM(C4:C5)</f>
        <v>0</v>
      </c>
    </row>
    <row r="8" spans="1:3" x14ac:dyDescent="0.25">
      <c r="B8" s="50" t="s">
        <v>112</v>
      </c>
      <c r="C8" s="94"/>
    </row>
    <row r="9" spans="1:3" x14ac:dyDescent="0.25">
      <c r="B9" s="90" t="s">
        <v>113</v>
      </c>
      <c r="C9" s="92">
        <v>0.2</v>
      </c>
    </row>
    <row r="10" spans="1:3" x14ac:dyDescent="0.25">
      <c r="B10" s="88" t="s">
        <v>114</v>
      </c>
      <c r="C10" s="97">
        <f>C8*C9</f>
        <v>0</v>
      </c>
    </row>
    <row r="12" spans="1:3" x14ac:dyDescent="0.25">
      <c r="B12" s="88" t="s">
        <v>114</v>
      </c>
      <c r="C12" s="97">
        <f>C10</f>
        <v>0</v>
      </c>
    </row>
    <row r="13" spans="1:3" x14ac:dyDescent="0.25">
      <c r="B13" s="90" t="s">
        <v>115</v>
      </c>
      <c r="C13" s="95"/>
    </row>
    <row r="14" spans="1:3" x14ac:dyDescent="0.25">
      <c r="B14" s="88" t="s">
        <v>116</v>
      </c>
      <c r="C14" s="97">
        <f>C12*C13</f>
        <v>0</v>
      </c>
    </row>
    <row r="15" spans="1:3" s="88" customFormat="1" x14ac:dyDescent="0.25">
      <c r="C15" s="97"/>
    </row>
    <row r="16" spans="1:3" s="88" customFormat="1" x14ac:dyDescent="0.25">
      <c r="B16" s="88" t="s">
        <v>111</v>
      </c>
      <c r="C16" s="97">
        <f>C4</f>
        <v>0</v>
      </c>
    </row>
    <row r="17" spans="2:3" s="88" customFormat="1" x14ac:dyDescent="0.25">
      <c r="B17" s="90" t="s">
        <v>113</v>
      </c>
      <c r="C17" s="91">
        <f>C9</f>
        <v>0.2</v>
      </c>
    </row>
    <row r="18" spans="2:3" s="88" customFormat="1" ht="17.25" x14ac:dyDescent="0.25">
      <c r="B18" s="89" t="s">
        <v>121</v>
      </c>
      <c r="C18" s="99">
        <f>C16*C17</f>
        <v>0</v>
      </c>
    </row>
    <row r="19" spans="2:3" s="88" customFormat="1" x14ac:dyDescent="0.25">
      <c r="C19" s="97"/>
    </row>
    <row r="20" spans="2:3" ht="17.25" x14ac:dyDescent="0.25">
      <c r="B20" s="13" t="s">
        <v>122</v>
      </c>
      <c r="C20" s="97">
        <f>C4*C9*C13</f>
        <v>0</v>
      </c>
    </row>
    <row r="21" spans="2:3" ht="17.25" x14ac:dyDescent="0.25">
      <c r="B21" s="13" t="s">
        <v>123</v>
      </c>
      <c r="C21" s="97">
        <f>C5*C9*C13</f>
        <v>0</v>
      </c>
    </row>
    <row r="22" spans="2:3" s="88" customFormat="1" x14ac:dyDescent="0.25"/>
    <row r="23" spans="2:3" s="88" customFormat="1" x14ac:dyDescent="0.25"/>
    <row r="24" spans="2:3" s="88" customFormat="1" x14ac:dyDescent="0.25"/>
    <row r="25" spans="2:3" x14ac:dyDescent="0.25">
      <c r="B25" s="98" t="s">
        <v>119</v>
      </c>
    </row>
    <row r="26" spans="2:3" x14ac:dyDescent="0.25">
      <c r="B26" s="98" t="s">
        <v>120</v>
      </c>
    </row>
    <row r="27" spans="2:3" x14ac:dyDescent="0.25">
      <c r="B27" s="539" t="s">
        <v>619</v>
      </c>
    </row>
    <row r="28" spans="2:3" x14ac:dyDescent="0.25">
      <c r="B28" s="539" t="s">
        <v>618</v>
      </c>
    </row>
  </sheetData>
  <mergeCells count="1">
    <mergeCell ref="A1:C1"/>
  </mergeCells>
  <pageMargins left="0.7" right="0.7" top="0.75" bottom="0.75" header="0.3" footer="0.3"/>
  <pageSetup scale="93" firstPageNumber="5" orientation="portrait" r:id="rId1"/>
  <headerFooter>
    <oddFooter>&amp;L&amp;A - &amp;P&amp;R2015 WSHFC 9% Addendum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33</vt:i4>
      </vt:variant>
    </vt:vector>
  </HeadingPairs>
  <TitlesOfParts>
    <vt:vector size="44" baseType="lpstr">
      <vt:lpstr>LIHTC Info</vt:lpstr>
      <vt:lpstr>LIHTC Scoring</vt:lpstr>
      <vt:lpstr>ScoringLists</vt:lpstr>
      <vt:lpstr>TDC Limit</vt:lpstr>
      <vt:lpstr>LIHTC Rents</vt:lpstr>
      <vt:lpstr>LIHTC Pro Forma</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2016-12-30T16:55:50Z</dcterms:created>
  <dcterms:modified xsi:type="dcterms:W3CDTF">2016-12-30T16:56:27Z</dcterms:modified>
</cp:coreProperties>
</file>